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10" windowWidth="15480" windowHeight="943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akcije" sheetId="9" r:id="rId9"/>
    <sheet name="struktura obaveza fonda" sheetId="10" r:id="rId10"/>
    <sheet name="IZV. o trans. sa povezanim lici" sheetId="11" r:id="rId11"/>
    <sheet name="Sheet1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stanja'!$13:$14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<sst xmlns="http://schemas.openxmlformats.org/spreadsheetml/2006/main" count="667" uniqueCount="522">
  <si>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</si>
  <si>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</si>
  <si>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</si>
  <si>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</si>
  <si>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</si>
  <si>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</si>
  <si>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</si>
  <si>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</si>
  <si>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</si>
  <si>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</si>
  <si>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</si>
  <si>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</si>
  <si>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</si>
  <si>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</si>
  <si>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</si>
  <si>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</si>
  <si>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</si>
  <si>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</si>
  <si>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</si>
  <si>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</si>
  <si>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</si>
  <si>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</si>
  <si>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</si>
  <si>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</si>
  <si>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</si>
  <si>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</si>
  <si>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</si>
  <si>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</si>
  <si>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</si>
  <si>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</si>
  <si>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</si>
  <si>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</si>
  <si>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</si>
  <si>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</si>
  <si>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</si>
  <si>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</si>
  <si>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</si>
  <si>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</si>
  <si>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</si>
  <si>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</si>
  <si>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</si>
  <si>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</si>
  <si>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</si>
  <si>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</si>
  <si>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</si>
  <si>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</si>
  <si>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</si>
  <si>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</si>
  <si>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</si>
  <si>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</si>
  <si>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</si>
  <si>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</si>
  <si>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</si>
  <si>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</si>
  <si>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</si>
  <si>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</si>
  <si>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</si>
  <si>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</si>
  <si>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</si>
  <si>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</si>
  <si>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</si>
  <si>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</si>
  <si>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</si>
  <si>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</si>
  <si>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</si>
  <si>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</si>
  <si>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</si>
  <si>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</si>
  <si>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</si>
  <si>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</si>
  <si>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</si>
  <si>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</si>
  <si>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</si>
  <si>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</si>
  <si>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</si>
  <si>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</si>
  <si>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</si>
  <si>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</si>
  <si>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</si>
  <si>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</si>
  <si>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</si>
  <si>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</si>
  <si>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</si>
  <si>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</si>
  <si>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</si>
  <si>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</si>
  <si>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</si>
  <si>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</si>
  <si>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</si>
  <si>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</si>
  <si>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</si>
  <si>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</si>
  <si>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</si>
  <si>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</si>
  <si>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</si>
  <si>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</si>
  <si>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</si>
  <si>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</si>
  <si>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</si>
  <si>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</si>
  <si>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</si>
  <si>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</si>
  <si>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</si>
  <si>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</si>
  <si>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</si>
  <si>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</si>
  <si>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</si>
  <si>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</si>
  <si>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</si>
  <si>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</si>
  <si>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</si>
  <si>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</si>
  <si>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</si>
  <si>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</si>
  <si>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</si>
  <si>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</si>
  <si>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</si>
  <si>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</si>
  <si>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</si>
  <si>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</si>
  <si>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</si>
  <si>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</si>
  <si>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</si>
  <si>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</si>
  <si>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</si>
  <si>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</si>
  <si>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</si>
  <si>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</si>
  <si>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</si>
  <si>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</si>
  <si>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</si>
  <si>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</si>
  <si>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</si>
  <si>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</si>
  <si>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</si>
  <si>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</si>
  <si>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</si>
  <si>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</si>
  <si>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</si>
  <si>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</si>
  <si>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</si>
  <si>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</si>
  <si>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</si>
  <si>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</si>
  <si>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</si>
  <si>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</si>
  <si>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</si>
  <si>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</si>
  <si>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</si>
  <si>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</si>
  <si>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</si>
  <si>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</si>
  <si>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</si>
  <si>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</si>
  <si>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</si>
  <si>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</si>
  <si>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</si>
  <si>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</si>
  <si>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</si>
  <si>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</si>
  <si>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</si>
  <si>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</si>
  <si>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</si>
  <si>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</si>
  <si>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</si>
  <si>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</si>
  <si>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</si>
  <si>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</si>
  <si>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</si>
  <si>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</si>
  <si>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</si>
  <si>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</si>
  <si>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</si>
  <si>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</si>
  <si>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</si>
  <si>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</si>
  <si>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</si>
  <si>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</si>
  <si>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</si>
  <si>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</si>
  <si>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</si>
  <si>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</si>
  <si>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</si>
  <si>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</si>
  <si>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</si>
  <si>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</si>
  <si>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</si>
  <si>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</si>
  <si>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</si>
  <si>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</si>
  <si>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</si>
  <si>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</si>
  <si>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</si>
  <si>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</si>
  <si>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</si>
  <si>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</si>
  <si>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</si>
  <si>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</si>
  <si>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</si>
  <si>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</si>
  <si>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</si>
  <si>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</si>
  <si>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</si>
  <si>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</si>
  <si>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</si>
  <si>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</si>
  <si>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</si>
  <si>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</si>
  <si>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</si>
  <si>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</si>
  <si>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</si>
  <si>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</si>
  <si>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</si>
  <si>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</si>
  <si>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</si>
  <si>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</si>
  <si>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</si>
  <si>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</si>
  <si>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</si>
  <si>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</si>
  <si>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</si>
  <si>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</si>
  <si>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</si>
  <si>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</si>
  <si>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</si>
  <si>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</si>
  <si>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</si>
  <si>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</si>
  <si>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</si>
  <si>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</si>
  <si>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</si>
  <si>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</si>
  <si>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</si>
  <si>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</si>
  <si>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</si>
  <si>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</si>
  <si>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</si>
  <si>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</si>
  <si>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</si>
  <si>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</si>
  <si>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</si>
  <si>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</si>
  <si>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</si>
  <si>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</si>
  <si>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</si>
  <si>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</si>
  <si>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</si>
  <si>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</si>
  <si>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</si>
  <si>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</si>
  <si>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</si>
  <si>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</si>
  <si>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</si>
  <si>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</si>
  <si>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</si>
  <si>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</si>
  <si>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</si>
  <si>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</si>
  <si>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</si>
  <si>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</si>
  <si>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</si>
  <si>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</si>
  <si>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</si>
  <si>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</si>
  <si>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</si>
  <si>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</si>
  <si>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</si>
  <si>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</si>
  <si>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</si>
  <si>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</si>
  <si>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</si>
  <si>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</si>
  <si>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</si>
  <si>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</si>
  <si>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</si>
  <si>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</si>
  <si>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</si>
  <si>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</si>
  <si>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</si>
  <si>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</si>
  <si>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</si>
  <si>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</si>
  <si>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</si>
  <si>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</si>
  <si>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</si>
  <si>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</si>
  <si>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</si>
  <si>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</si>
  <si>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</si>
  <si>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</si>
  <si>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</si>
  <si>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</si>
  <si>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</si>
  <si>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</si>
  <si>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</si>
  <si>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</si>
  <si>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</si>
  <si>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</si>
  <si>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</si>
  <si>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</si>
  <si>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</si>
  <si>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</si>
  <si>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</si>
  <si>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</si>
  <si>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</si>
  <si>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</si>
  <si>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</si>
  <si>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</si>
  <si>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</si>
  <si>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</si>
  <si>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</si>
  <si>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</si>
  <si>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</si>
  <si>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</si>
  <si>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</si>
  <si>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</si>
  <si>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</si>
  <si>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</si>
  <si>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</si>
  <si>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</si>
  <si>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</si>
  <si>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</si>
  <si>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</si>
  <si>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</si>
  <si>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</si>
  <si>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</si>
  <si>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</si>
  <si>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</si>
  <si>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</si>
  <si>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</si>
  <si>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</si>
  <si>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</si>
  <si>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</si>
  <si>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</si>
  <si>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</si>
  <si>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</si>
  <si>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</si>
  <si>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</si>
  <si>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</si>
  <si>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</si>
  <si>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</si>
  <si>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</si>
  <si>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</si>
  <si>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</si>
  <si>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</si>
  <si>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</si>
  <si>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</si>
  <si>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</si>
  <si>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</si>
  <si>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</si>
  <si>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</si>
  <si>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</si>
  <si>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</si>
  <si>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</si>
  <si>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</si>
  <si>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</si>
  <si>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</si>
  <si>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</si>
  <si>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</si>
  <si>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</si>
  <si>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</si>
  <si>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</si>
  <si>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</si>
  <si>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</si>
  <si>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</si>
  <si>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</si>
  <si>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</si>
  <si>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</si>
  <si>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</si>
  <si>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</si>
  <si>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</si>
  <si>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</si>
  <si>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</si>
  <si>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</si>
  <si>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</si>
  <si>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</si>
  <si>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</si>
  <si>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</si>
  <si>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</si>
  <si>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</si>
  <si>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</si>
  <si>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</si>
  <si>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</si>
  <si>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</si>
  <si>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</si>
  <si>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</si>
  <si>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</si>
  <si>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</si>
  <si>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</si>
  <si>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</si>
  <si>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</si>
  <si>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</si>
  <si>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</si>
  <si>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</si>
  <si>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</si>
  <si>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</si>
  <si>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</si>
  <si>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</si>
  <si>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</si>
  <si>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</si>
  <si>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</si>
  <si>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</si>
  <si>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</si>
  <si>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</si>
  <si>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</si>
  <si>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</si>
  <si>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</si>
  <si>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</si>
  <si>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</si>
  <si>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</si>
  <si>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</si>
  <si>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</si>
  <si>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</si>
  <si>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</si>
  <si>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</si>
  <si>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</si>
  <si>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</si>
  <si>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</si>
  <si>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</si>
  <si>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</si>
  <si>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</si>
  <si>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</si>
  <si>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</si>
  <si>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</si>
  <si>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</si>
  <si>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</si>
  <si>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</si>
  <si>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</si>
  <si>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</si>
  <si>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</si>
  <si>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</si>
  <si>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</si>
  <si>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</si>
  <si>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</si>
  <si>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</si>
  <si>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</si>
  <si>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</si>
  <si>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</si>
  <si>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</si>
  <si>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</si>
  <si>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</si>
  <si>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</si>
  <si>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</si>
  <si>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</si>
  <si>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</si>
  <si>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</si>
  <si>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</si>
  <si>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</si>
  <si>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</si>
  <si>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</si>
  <si>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</si>
  <si>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</si>
  <si>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</si>
  <si>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</si>
  <si>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</si>
  <si>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</si>
  <si>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</si>
  <si>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</si>
  <si>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</si>
  <si>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</si>
  <si>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</si>
  <si>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</si>
  <si>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</si>
  <si>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</si>
  <si>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</si>
  <si>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</si>
  <si>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</si>
  <si>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</si>
  <si>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</si>
  <si>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</si>
  <si>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</si>
  <si>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</si>
  <si>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</si>
  <si>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</si>
  <si>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</si>
  <si>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</si>
  <si>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</si>
  <si>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</si>
  <si>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</si>
  <si>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</si>
  <si>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</si>
  <si>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</si>
  <si>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</si>
  <si>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JIB zatvorenog investicionog fonda: 4400352650008</t>
  </si>
  <si>
    <t xml:space="preserve">ZAVRŠNI </t>
  </si>
  <si>
    <t>ZAVRŠNI BILANS STANJA INVESTICIONOG FONDA u LIKVIDACIJI</t>
  </si>
  <si>
    <t>ABIVP</t>
  </si>
  <si>
    <t>07,03,2019</t>
  </si>
  <si>
    <t>25,02,2019</t>
  </si>
  <si>
    <t>JBMBLKM</t>
  </si>
  <si>
    <t>Naziv investicionog fonda: ZIF UNIOINVEST FOND a.d. Bijeljina u likvidaciji</t>
  </si>
  <si>
    <t>Dana,28,05,2019. godine</t>
  </si>
  <si>
    <t>28,05,2019</t>
  </si>
  <si>
    <t>BBRB RA</t>
  </si>
  <si>
    <t>HDRTRA</t>
  </si>
  <si>
    <t>JLCCRA</t>
  </si>
  <si>
    <t>KMPDRA</t>
  </si>
  <si>
    <t>KOMFRA</t>
  </si>
  <si>
    <t>RMUMRA</t>
  </si>
  <si>
    <t>28,09,2019</t>
  </si>
  <si>
    <t>VKIFRA</t>
  </si>
  <si>
    <t xml:space="preserve">ZERSA </t>
  </si>
  <si>
    <t>BBRB PD</t>
  </si>
  <si>
    <t>IZVJEŠTAJ O STRUKTURI ULAGANJA INVESTICIONOG FONDA - AKCIJE na dan 28,05,2019 GODINE</t>
  </si>
  <si>
    <t>Dana, 28,05,2019. godine</t>
  </si>
  <si>
    <t>4.Drustvu za Upravljanje</t>
  </si>
  <si>
    <t>30,103,99</t>
  </si>
  <si>
    <t>na dan 28.05.2019. godine</t>
  </si>
  <si>
    <t xml:space="preserve">Dana, 28.05.2019. godine                        </t>
  </si>
  <si>
    <t xml:space="preserve">Dana, 28.05.2019. godine                  </t>
  </si>
  <si>
    <t>od 01.01.2019 . do 28.05.2019. godine</t>
  </si>
  <si>
    <t>Dana, 28.05.2019. godine</t>
  </si>
  <si>
    <t xml:space="preserve">  za period od 01.01. do 28.05.2019. godine</t>
  </si>
  <si>
    <t>za period od 01.01.do 28.05.2019. godine</t>
  </si>
  <si>
    <t>za period od 01.01. do 28.05.2019. godine</t>
  </si>
  <si>
    <t xml:space="preserve">Dana, 28.05.2019. godine                                 </t>
  </si>
  <si>
    <t xml:space="preserve">Dana, 28.05.2019. godine                                                         </t>
  </si>
  <si>
    <t>Naziv investicionog fonda: ZMIF INVEST NOVA FOND a.d. Bijeljina u likvidaciji</t>
  </si>
  <si>
    <t>za period od  01.01.-28.05.2019. godine</t>
  </si>
  <si>
    <t>Naziv investicionog fonda: Zatvoreni mješoviti investicioni fond sa javnom ponudom "INVEST NOVA FOND " a.d. Bijeljina u likvidaciji</t>
  </si>
  <si>
    <t>Naziv investicionog fonda: ZMIF INVEST NOVA  FOND  AD Bijeljina u likvidaciji</t>
  </si>
  <si>
    <t>Naziv investicionog fonda: ZMIF  INVEST NOVA  FOND  AD Bijeljina u likvidaciji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</si>
</sst>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9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98" fontId="3" fillId="0" borderId="19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7" fillId="0" borderId="12" xfId="60" applyFont="1" applyFill="1" applyBorder="1" applyAlignment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7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7" fillId="0" borderId="10" xfId="60" applyNumberFormat="1" applyFont="1" applyFill="1" applyBorder="1">
      <alignment/>
      <protection/>
    </xf>
    <xf numFmtId="4" fontId="8" fillId="0" borderId="10" xfId="60" applyNumberFormat="1" applyFont="1" applyFill="1" applyBorder="1">
      <alignment/>
      <protection/>
    </xf>
    <xf numFmtId="0" fontId="8" fillId="0" borderId="10" xfId="60" applyFont="1" applyFill="1" applyBorder="1">
      <alignment/>
      <protection/>
    </xf>
    <xf numFmtId="0" fontId="8" fillId="0" borderId="10" xfId="60" applyFont="1" applyFill="1" applyBorder="1" applyAlignment="1">
      <alignment/>
      <protection/>
    </xf>
    <xf numFmtId="197" fontId="8" fillId="0" borderId="10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19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3" fillId="32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61" applyFont="1" applyFill="1" applyAlignment="1">
      <alignment horizontal="left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Alignment="1">
      <alignment horizontal="center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21" xfId="60" applyNumberFormat="1" applyFont="1" applyFill="1" applyBorder="1" applyAlignment="1">
      <alignment horizontal="center" vertical="center" wrapText="1"/>
      <protection/>
    </xf>
    <xf numFmtId="198" fontId="3" fillId="0" borderId="22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selection activeCell="B11" sqref="B11:F11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8.28125" style="0" customWidth="1"/>
    <col min="5" max="5" width="11.28125" style="0" customWidth="1"/>
    <col min="6" max="6" width="11.8515625" style="0" customWidth="1"/>
    <col min="7" max="7" width="12.140625" style="0" customWidth="1"/>
  </cols>
  <sheetData>
    <row r="1" spans="2:3" ht="12.75">
      <c r="B1" s="4" t="s">
        <v>520</v>
      </c>
      <c r="C1" s="4"/>
    </row>
    <row r="2" spans="2:3" ht="12.75">
      <c r="B2" s="4" t="s">
        <v>482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483</v>
      </c>
      <c r="C6" s="4"/>
    </row>
    <row r="7" spans="2:3" ht="12.75">
      <c r="B7" s="4"/>
      <c r="C7" s="4"/>
    </row>
    <row r="8" spans="2:6" ht="12.75">
      <c r="B8" s="241" t="s">
        <v>485</v>
      </c>
      <c r="C8" s="241"/>
      <c r="D8" s="241"/>
      <c r="E8" s="241"/>
      <c r="F8" s="241"/>
    </row>
    <row r="9" spans="2:6" ht="12.75">
      <c r="B9" s="241" t="s">
        <v>224</v>
      </c>
      <c r="C9" s="241"/>
      <c r="D9" s="241"/>
      <c r="E9" s="241"/>
      <c r="F9" s="241"/>
    </row>
    <row r="10" spans="2:6" ht="12.75">
      <c r="B10" s="239"/>
      <c r="C10" s="241" t="s">
        <v>484</v>
      </c>
      <c r="D10" s="241"/>
      <c r="E10" s="241"/>
      <c r="F10" s="239"/>
    </row>
    <row r="11" spans="2:6" ht="12.75">
      <c r="B11" s="242" t="s">
        <v>507</v>
      </c>
      <c r="C11" s="242"/>
      <c r="D11" s="242"/>
      <c r="E11" s="242"/>
      <c r="F11" s="242"/>
    </row>
    <row r="12" spans="2:6" ht="12.75">
      <c r="B12" s="4"/>
      <c r="C12" s="5"/>
      <c r="D12" s="5"/>
      <c r="E12" s="5"/>
      <c r="F12" s="5" t="s">
        <v>9</v>
      </c>
    </row>
    <row r="13" spans="1:8" ht="33.75">
      <c r="A13" s="4"/>
      <c r="B13" s="107" t="s">
        <v>369</v>
      </c>
      <c r="C13" s="6" t="s">
        <v>0</v>
      </c>
      <c r="D13" s="6" t="s">
        <v>1</v>
      </c>
      <c r="E13" s="6" t="s">
        <v>2</v>
      </c>
      <c r="F13" s="107" t="s">
        <v>3</v>
      </c>
      <c r="G13" s="98"/>
      <c r="H13" s="4"/>
    </row>
    <row r="14" spans="1:25" ht="12.75">
      <c r="A14" s="4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8"/>
      <c r="C15" s="26" t="s">
        <v>481</v>
      </c>
      <c r="D15" s="9" t="s">
        <v>225</v>
      </c>
      <c r="E15" s="29">
        <f>SUM(E16+E17+E23+E30+E31)</f>
        <v>0</v>
      </c>
      <c r="F15" s="29">
        <f>F16+F17+F23+F30+F31</f>
        <v>179566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226</v>
      </c>
      <c r="C16" s="26" t="s">
        <v>331</v>
      </c>
      <c r="D16" s="9" t="s">
        <v>227</v>
      </c>
      <c r="E16" s="29"/>
      <c r="F16" s="29">
        <v>139746</v>
      </c>
      <c r="G16" s="98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2.75">
      <c r="A17" s="4"/>
      <c r="B17" s="6"/>
      <c r="C17" s="26" t="s">
        <v>332</v>
      </c>
      <c r="D17" s="9" t="s">
        <v>228</v>
      </c>
      <c r="E17" s="29">
        <f>E18+E19+E20+E21+E22</f>
        <v>0</v>
      </c>
      <c r="F17" s="29">
        <f>SUM(F18:F22)</f>
        <v>39785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229</v>
      </c>
      <c r="C18" s="3" t="s">
        <v>230</v>
      </c>
      <c r="D18" s="9" t="s">
        <v>231</v>
      </c>
      <c r="E18" s="40"/>
      <c r="F18" s="40">
        <v>12821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232</v>
      </c>
      <c r="C19" s="2" t="s">
        <v>233</v>
      </c>
      <c r="D19" s="9" t="s">
        <v>234</v>
      </c>
      <c r="E19" s="40"/>
      <c r="F19" s="40">
        <v>26964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235</v>
      </c>
      <c r="C20" s="2" t="s">
        <v>236</v>
      </c>
      <c r="D20" s="9" t="s">
        <v>237</v>
      </c>
      <c r="E20" s="40"/>
      <c r="F20" s="40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2.5">
      <c r="A21" s="4"/>
      <c r="B21" s="6" t="s">
        <v>238</v>
      </c>
      <c r="C21" s="2" t="s">
        <v>239</v>
      </c>
      <c r="D21" s="9" t="s">
        <v>240</v>
      </c>
      <c r="E21" s="40">
        <v>0</v>
      </c>
      <c r="F21" s="40">
        <v>0</v>
      </c>
      <c r="G21" s="98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240</v>
      </c>
      <c r="C22" s="2" t="s">
        <v>330</v>
      </c>
      <c r="D22" s="106" t="s">
        <v>241</v>
      </c>
      <c r="E22" s="40"/>
      <c r="F22" s="40">
        <v>0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/>
      <c r="C23" s="26" t="s">
        <v>333</v>
      </c>
      <c r="D23" s="106" t="s">
        <v>242</v>
      </c>
      <c r="E23" s="40">
        <f>SUM(E24+E25+E26+E27+E28+E29)</f>
        <v>0</v>
      </c>
      <c r="F23" s="40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300</v>
      </c>
      <c r="C24" s="2" t="s">
        <v>244</v>
      </c>
      <c r="D24" s="106" t="s">
        <v>243</v>
      </c>
      <c r="E24" s="40"/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301</v>
      </c>
      <c r="C25" s="2" t="s">
        <v>334</v>
      </c>
      <c r="D25" s="106" t="s">
        <v>245</v>
      </c>
      <c r="E25" s="40"/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302</v>
      </c>
      <c r="C26" s="2" t="s">
        <v>335</v>
      </c>
      <c r="D26" s="106" t="s">
        <v>246</v>
      </c>
      <c r="E26" s="40">
        <v>0</v>
      </c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303</v>
      </c>
      <c r="C27" s="2" t="s">
        <v>336</v>
      </c>
      <c r="D27" s="106" t="s">
        <v>247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309</v>
      </c>
      <c r="C28" s="2" t="s">
        <v>337</v>
      </c>
      <c r="D28" s="106" t="s">
        <v>248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2.5">
      <c r="A29" s="4"/>
      <c r="B29" s="6" t="s">
        <v>251</v>
      </c>
      <c r="C29" s="2" t="s">
        <v>338</v>
      </c>
      <c r="D29" s="106" t="s">
        <v>249</v>
      </c>
      <c r="E29" s="40">
        <v>0</v>
      </c>
      <c r="F29" s="40">
        <v>0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320</v>
      </c>
      <c r="C30" s="26" t="s">
        <v>253</v>
      </c>
      <c r="D30" s="106" t="s">
        <v>250</v>
      </c>
      <c r="E30" s="40"/>
      <c r="F30" s="40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33</v>
      </c>
      <c r="C31" s="26" t="s">
        <v>339</v>
      </c>
      <c r="D31" s="106" t="s">
        <v>252</v>
      </c>
      <c r="E31" s="29">
        <v>0</v>
      </c>
      <c r="F31" s="29">
        <v>35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/>
      <c r="C32" s="26" t="s">
        <v>340</v>
      </c>
      <c r="D32" s="106" t="s">
        <v>254</v>
      </c>
      <c r="E32" s="29">
        <f>SUM(E33+E37+E43+E46+E49+E52+E53+E54)</f>
        <v>0</v>
      </c>
      <c r="F32" s="29">
        <f>SUM(F33+F37+F43+F46+F49+F52+F53+F54)</f>
        <v>153276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</v>
      </c>
      <c r="C33" s="26" t="s">
        <v>341</v>
      </c>
      <c r="D33" s="106" t="s">
        <v>255</v>
      </c>
      <c r="E33" s="29">
        <f>SUM(E34+E35+E36)</f>
        <v>0</v>
      </c>
      <c r="F33" s="29">
        <f>SUM(F34:F36)</f>
        <v>0</v>
      </c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400.401</v>
      </c>
      <c r="C34" s="2" t="s">
        <v>258</v>
      </c>
      <c r="D34" s="106" t="s">
        <v>256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402</v>
      </c>
      <c r="C35" s="2" t="s">
        <v>342</v>
      </c>
      <c r="D35" s="106" t="s">
        <v>257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403</v>
      </c>
      <c r="C36" s="2" t="s">
        <v>343</v>
      </c>
      <c r="D36" s="106" t="s">
        <v>259</v>
      </c>
      <c r="E36" s="40"/>
      <c r="F36" s="40"/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</v>
      </c>
      <c r="C37" s="26" t="s">
        <v>344</v>
      </c>
      <c r="D37" s="106" t="s">
        <v>260</v>
      </c>
      <c r="E37" s="40"/>
      <c r="F37" s="40">
        <f>SUM(F38+F39+F40+F41+F42)</f>
        <v>5396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410</v>
      </c>
      <c r="C38" s="2" t="s">
        <v>263</v>
      </c>
      <c r="D38" s="106" t="s">
        <v>261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413</v>
      </c>
      <c r="C39" s="2" t="s">
        <v>345</v>
      </c>
      <c r="D39" s="106" t="s">
        <v>262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414</v>
      </c>
      <c r="C40" s="2" t="s">
        <v>346</v>
      </c>
      <c r="D40" s="106" t="s">
        <v>264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6">
        <v>415</v>
      </c>
      <c r="C41" s="2" t="s">
        <v>347</v>
      </c>
      <c r="D41" s="106" t="s">
        <v>265</v>
      </c>
      <c r="E41" s="40"/>
      <c r="F41" s="40"/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2.5">
      <c r="A42" s="4"/>
      <c r="B42" s="107" t="s">
        <v>366</v>
      </c>
      <c r="C42" s="2" t="s">
        <v>348</v>
      </c>
      <c r="D42" s="106" t="s">
        <v>266</v>
      </c>
      <c r="E42" s="29"/>
      <c r="F42" s="29">
        <v>5396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107">
        <v>42</v>
      </c>
      <c r="C43" s="26" t="s">
        <v>351</v>
      </c>
      <c r="D43" s="106" t="s">
        <v>267</v>
      </c>
      <c r="E43" s="29">
        <f>SUM(E44+E45)</f>
        <v>0</v>
      </c>
      <c r="F43" s="29">
        <f>F44+F45</f>
        <v>24104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33.75">
      <c r="A44" s="4"/>
      <c r="B44" s="107" t="s">
        <v>367</v>
      </c>
      <c r="C44" s="105" t="s">
        <v>350</v>
      </c>
      <c r="D44" s="106" t="s">
        <v>268</v>
      </c>
      <c r="E44" s="29"/>
      <c r="F44" s="29">
        <v>24104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422</v>
      </c>
      <c r="C45" s="105" t="s">
        <v>349</v>
      </c>
      <c r="D45" s="106" t="s">
        <v>269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</v>
      </c>
      <c r="C46" s="26" t="s">
        <v>352</v>
      </c>
      <c r="D46" s="106" t="s">
        <v>271</v>
      </c>
      <c r="E46" s="29">
        <f>SUM(E47+E48)</f>
        <v>0</v>
      </c>
      <c r="F46" s="29">
        <f>F47+F48</f>
        <v>0</v>
      </c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430</v>
      </c>
      <c r="C47" s="2" t="s">
        <v>270</v>
      </c>
      <c r="D47" s="106" t="s">
        <v>273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431.439</v>
      </c>
      <c r="C48" s="2" t="s">
        <v>272</v>
      </c>
      <c r="D48" s="106" t="s">
        <v>274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</v>
      </c>
      <c r="C49" s="26" t="s">
        <v>353</v>
      </c>
      <c r="D49" s="106" t="s">
        <v>276</v>
      </c>
      <c r="E49" s="29"/>
      <c r="F49" s="29">
        <f>F50+F51</f>
        <v>0</v>
      </c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440.441</v>
      </c>
      <c r="C50" s="2" t="s">
        <v>275</v>
      </c>
      <c r="D50" s="106" t="s">
        <v>278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449</v>
      </c>
      <c r="C51" s="2" t="s">
        <v>277</v>
      </c>
      <c r="D51" s="106" t="s">
        <v>280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450</v>
      </c>
      <c r="C52" s="26" t="s">
        <v>279</v>
      </c>
      <c r="D52" s="106" t="s">
        <v>281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460</v>
      </c>
      <c r="C53" s="26" t="s">
        <v>354</v>
      </c>
      <c r="D53" s="106" t="s">
        <v>282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47</v>
      </c>
      <c r="C54" s="26" t="s">
        <v>355</v>
      </c>
      <c r="D54" s="106" t="s">
        <v>283</v>
      </c>
      <c r="E54" s="29">
        <v>0</v>
      </c>
      <c r="F54" s="29">
        <v>123776</v>
      </c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4"/>
      <c r="B55" s="6">
        <v>48</v>
      </c>
      <c r="C55" s="26" t="s">
        <v>474</v>
      </c>
      <c r="D55" s="106"/>
      <c r="E55" s="29"/>
      <c r="F55" s="29"/>
      <c r="G55" s="4"/>
      <c r="H55" s="4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98"/>
      <c r="B56" s="6"/>
      <c r="C56" s="26" t="s">
        <v>356</v>
      </c>
      <c r="D56" s="106" t="s">
        <v>284</v>
      </c>
      <c r="E56" s="29">
        <f>SUM(E15-E32)</f>
        <v>0</v>
      </c>
      <c r="F56" s="29">
        <f>SUM(F15-F32)</f>
        <v>26290</v>
      </c>
      <c r="G56" s="4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98"/>
      <c r="B57" s="6"/>
      <c r="C57" s="99" t="s">
        <v>357</v>
      </c>
      <c r="D57" s="106" t="s">
        <v>285</v>
      </c>
      <c r="E57" s="29">
        <f>SUM(E58+E62+E65+E69+E70-E73+E76)</f>
        <v>0</v>
      </c>
      <c r="F57" s="29">
        <f>F58+F62+F65+F69+F70-F73+F76</f>
        <v>26290</v>
      </c>
      <c r="G57" s="98"/>
      <c r="H57" s="9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</v>
      </c>
      <c r="C58" s="26" t="s">
        <v>358</v>
      </c>
      <c r="D58" s="106" t="s">
        <v>286</v>
      </c>
      <c r="E58" s="29">
        <f>E59+E60</f>
        <v>0</v>
      </c>
      <c r="F58" s="29">
        <f>F59+F60</f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 customHeight="1">
      <c r="A59" s="4"/>
      <c r="B59" s="6">
        <v>510</v>
      </c>
      <c r="C59" s="105" t="s">
        <v>359</v>
      </c>
      <c r="D59" s="106" t="s">
        <v>288</v>
      </c>
      <c r="E59" s="29"/>
      <c r="F59" s="29">
        <v>134760199</v>
      </c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512</v>
      </c>
      <c r="C60" s="2" t="s">
        <v>287</v>
      </c>
      <c r="D60" s="106" t="s">
        <v>289</v>
      </c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3.25" customHeight="1">
      <c r="A61" s="4"/>
      <c r="B61" s="6">
        <v>513</v>
      </c>
      <c r="C61" s="234" t="s">
        <v>475</v>
      </c>
      <c r="D61" s="106"/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</v>
      </c>
      <c r="C62" s="100" t="s">
        <v>360</v>
      </c>
      <c r="D62" s="106" t="s">
        <v>291</v>
      </c>
      <c r="E62" s="29">
        <f>E63+E64</f>
        <v>0</v>
      </c>
      <c r="F62" s="29">
        <f>F63+F64</f>
        <v>2619595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520</v>
      </c>
      <c r="C63" s="2" t="s">
        <v>290</v>
      </c>
      <c r="D63" s="106" t="s">
        <v>293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521</v>
      </c>
      <c r="C64" s="2" t="s">
        <v>292</v>
      </c>
      <c r="D64" s="106" t="s">
        <v>294</v>
      </c>
      <c r="E64" s="29"/>
      <c r="F64" s="29">
        <v>2619595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</v>
      </c>
      <c r="C65" s="26" t="s">
        <v>361</v>
      </c>
      <c r="D65" s="106" t="s">
        <v>296</v>
      </c>
      <c r="E65" s="29">
        <f>SUM(E66+E67+E68)</f>
        <v>0</v>
      </c>
      <c r="F65" s="29">
        <f>F66+F67+F68</f>
        <v>-3234759</v>
      </c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2.5">
      <c r="A66" s="98"/>
      <c r="B66" s="6">
        <v>530</v>
      </c>
      <c r="C66" s="3" t="s">
        <v>295</v>
      </c>
      <c r="D66" s="106" t="s">
        <v>298</v>
      </c>
      <c r="E66" s="29"/>
      <c r="F66" s="29">
        <v>-3234759</v>
      </c>
      <c r="G66" s="4"/>
      <c r="H66" s="9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531</v>
      </c>
      <c r="C67" s="2" t="s">
        <v>297</v>
      </c>
      <c r="D67" s="106" t="s">
        <v>299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23">
        <v>532</v>
      </c>
      <c r="C68" s="105" t="s">
        <v>362</v>
      </c>
      <c r="D68" s="106" t="s">
        <v>300</v>
      </c>
      <c r="E68" s="29"/>
      <c r="F68" s="29"/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54</v>
      </c>
      <c r="C69" s="44" t="s">
        <v>301</v>
      </c>
      <c r="D69" s="106" t="s">
        <v>302</v>
      </c>
      <c r="E69" s="29"/>
      <c r="F69" s="29"/>
      <c r="G69" s="115"/>
      <c r="H69" s="13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6">
        <v>55</v>
      </c>
      <c r="C70" s="26" t="s">
        <v>363</v>
      </c>
      <c r="D70" s="106" t="s">
        <v>303</v>
      </c>
      <c r="E70" s="29">
        <f>SUM(E71+E72)</f>
        <v>0</v>
      </c>
      <c r="F70" s="29">
        <f>F71+F72</f>
        <v>0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23">
        <v>550</v>
      </c>
      <c r="C71" s="2" t="s">
        <v>304</v>
      </c>
      <c r="D71" s="106" t="s">
        <v>305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551</v>
      </c>
      <c r="C72" s="2" t="s">
        <v>306</v>
      </c>
      <c r="D72" s="106" t="s">
        <v>307</v>
      </c>
      <c r="E72" s="29"/>
      <c r="F72" s="29"/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16">
        <v>56</v>
      </c>
      <c r="C73" s="26" t="s">
        <v>308</v>
      </c>
      <c r="D73" s="106" t="s">
        <v>309</v>
      </c>
      <c r="E73" s="29">
        <f>SUM(E74+E75)</f>
        <v>0</v>
      </c>
      <c r="F73" s="29">
        <f>F74+F75</f>
        <v>134022379</v>
      </c>
      <c r="G73" s="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23">
        <v>560</v>
      </c>
      <c r="C74" s="2" t="s">
        <v>310</v>
      </c>
      <c r="D74" s="106" t="s">
        <v>311</v>
      </c>
      <c r="E74" s="29"/>
      <c r="F74" s="29">
        <v>109402171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01">
        <v>561</v>
      </c>
      <c r="C75" s="102" t="s">
        <v>312</v>
      </c>
      <c r="D75" s="9" t="s">
        <v>313</v>
      </c>
      <c r="E75" s="48"/>
      <c r="F75" s="48">
        <v>24620208</v>
      </c>
      <c r="G75" s="70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2.75">
      <c r="A76" s="4"/>
      <c r="B76" s="16">
        <v>57</v>
      </c>
      <c r="C76" s="44" t="s">
        <v>364</v>
      </c>
      <c r="D76" s="9" t="s">
        <v>314</v>
      </c>
      <c r="E76" s="48">
        <f>SUM(E77+E78)</f>
        <v>0</v>
      </c>
      <c r="F76" s="48">
        <f>F77+F78</f>
        <v>-96366</v>
      </c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4"/>
      <c r="B77" s="16">
        <v>570</v>
      </c>
      <c r="C77" s="3" t="s">
        <v>315</v>
      </c>
      <c r="D77" s="9" t="s">
        <v>316</v>
      </c>
      <c r="E77" s="48"/>
      <c r="F77" s="48"/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22.5">
      <c r="A78" s="5"/>
      <c r="B78" s="16">
        <v>571</v>
      </c>
      <c r="C78" s="3" t="s">
        <v>317</v>
      </c>
      <c r="D78" s="9" t="s">
        <v>318</v>
      </c>
      <c r="E78" s="29"/>
      <c r="F78" s="29">
        <v>-96366</v>
      </c>
      <c r="G78" s="5"/>
      <c r="H78" s="5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319</v>
      </c>
      <c r="D79" s="9" t="s">
        <v>320</v>
      </c>
      <c r="E79" s="29"/>
      <c r="F79" s="29">
        <v>134760199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2"/>
      <c r="C80" s="44" t="s">
        <v>365</v>
      </c>
      <c r="D80" s="9" t="s">
        <v>321</v>
      </c>
      <c r="E80" s="230"/>
      <c r="F80" s="230">
        <f>F56/F79</f>
        <v>0.00019508727498985067</v>
      </c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22.5">
      <c r="A81" s="4"/>
      <c r="B81" s="2"/>
      <c r="C81" s="44" t="s">
        <v>322</v>
      </c>
      <c r="D81" s="9" t="s">
        <v>323</v>
      </c>
      <c r="E81" s="29"/>
      <c r="F81" s="2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B82" s="1"/>
      <c r="C82" s="2" t="s">
        <v>324</v>
      </c>
      <c r="D82" s="9" t="s">
        <v>325</v>
      </c>
      <c r="E82" s="49"/>
      <c r="F82" s="49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2.75">
      <c r="A83" s="4"/>
      <c r="F83" s="46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26.25" customHeight="1">
      <c r="A84" s="4"/>
      <c r="B84" s="4" t="s">
        <v>163</v>
      </c>
      <c r="C84" s="243" t="s">
        <v>164</v>
      </c>
      <c r="D84" s="243"/>
      <c r="E84" s="244" t="s">
        <v>368</v>
      </c>
      <c r="F84" s="245"/>
      <c r="G84" s="4"/>
      <c r="H84" s="4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2:25" ht="12.75">
      <c r="B85" s="4" t="s">
        <v>508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51"/>
      <c r="F86" s="52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5:25" ht="12.75">
      <c r="E87" s="45"/>
      <c r="F87" s="46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0:25" ht="12.75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25" ht="12.75">
      <c r="E91" s="70"/>
      <c r="F91" s="7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5:6" ht="12.75">
      <c r="E92" s="70"/>
      <c r="F92" s="70"/>
    </row>
  </sheetData>
  <sheetProtection/>
  <mergeCells count="6">
    <mergeCell ref="B8:F8"/>
    <mergeCell ref="B9:F9"/>
    <mergeCell ref="B11:F11"/>
    <mergeCell ref="C84:D84"/>
    <mergeCell ref="E84:F84"/>
    <mergeCell ref="C10:E10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517</v>
      </c>
      <c r="B1" s="4"/>
    </row>
    <row r="2" spans="1:2" ht="12.75">
      <c r="A2" s="4" t="s">
        <v>443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327" t="s">
        <v>44</v>
      </c>
      <c r="B8" s="327"/>
      <c r="C8" s="327"/>
      <c r="D8" s="327"/>
      <c r="E8" s="327"/>
      <c r="F8" s="327"/>
      <c r="G8" s="327"/>
      <c r="H8" s="327"/>
      <c r="I8" s="327"/>
    </row>
    <row r="9" spans="1:9" ht="12.75">
      <c r="A9" s="327" t="s">
        <v>43</v>
      </c>
      <c r="B9" s="327"/>
      <c r="C9" s="327"/>
      <c r="D9" s="327"/>
      <c r="E9" s="327"/>
      <c r="F9" s="327"/>
      <c r="G9" s="327"/>
      <c r="H9" s="327"/>
      <c r="I9" s="327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331" t="s">
        <v>0</v>
      </c>
      <c r="C11" s="332"/>
      <c r="D11" s="6" t="s">
        <v>124</v>
      </c>
      <c r="E11" s="6" t="s">
        <v>123</v>
      </c>
      <c r="F11" s="6" t="s">
        <v>125</v>
      </c>
      <c r="G11" s="107" t="s">
        <v>428</v>
      </c>
      <c r="H11" s="107" t="s">
        <v>133</v>
      </c>
      <c r="I11" s="6" t="s">
        <v>126</v>
      </c>
    </row>
    <row r="12" spans="2:9" ht="12.75">
      <c r="B12" s="329"/>
      <c r="C12" s="330"/>
      <c r="D12" s="1"/>
      <c r="E12" s="1"/>
      <c r="F12" s="1"/>
      <c r="G12" s="1"/>
      <c r="H12" s="1"/>
      <c r="I12" s="1"/>
    </row>
    <row r="13" spans="2:9" ht="12.75">
      <c r="B13" s="329"/>
      <c r="C13" s="330"/>
      <c r="D13" s="1"/>
      <c r="E13" s="1"/>
      <c r="F13" s="1"/>
      <c r="G13" s="1"/>
      <c r="H13" s="1"/>
      <c r="I13" s="1"/>
    </row>
    <row r="14" spans="2:9" ht="12.75">
      <c r="B14" s="329"/>
      <c r="C14" s="330"/>
      <c r="D14" s="1"/>
      <c r="E14" s="1"/>
      <c r="F14" s="1"/>
      <c r="G14" s="1"/>
      <c r="H14" s="1"/>
      <c r="I14" s="1"/>
    </row>
    <row r="15" spans="2:9" ht="12.75">
      <c r="B15" s="333" t="s">
        <v>132</v>
      </c>
      <c r="C15" s="334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331" t="s">
        <v>0</v>
      </c>
      <c r="C18" s="332"/>
      <c r="D18" s="331" t="s">
        <v>123</v>
      </c>
      <c r="E18" s="332"/>
      <c r="F18" s="331" t="s">
        <v>125</v>
      </c>
      <c r="G18" s="332"/>
      <c r="H18" s="107" t="s">
        <v>430</v>
      </c>
      <c r="I18" s="20" t="s">
        <v>133</v>
      </c>
    </row>
    <row r="19" spans="2:9" ht="12.75">
      <c r="B19" s="329"/>
      <c r="C19" s="330"/>
      <c r="D19" s="329"/>
      <c r="E19" s="330"/>
      <c r="F19" s="329"/>
      <c r="G19" s="330"/>
      <c r="H19" s="22"/>
      <c r="I19" s="21"/>
    </row>
    <row r="20" spans="2:9" ht="12.75">
      <c r="B20" s="329"/>
      <c r="C20" s="330"/>
      <c r="D20" s="329"/>
      <c r="E20" s="330"/>
      <c r="F20" s="329"/>
      <c r="G20" s="330"/>
      <c r="H20" s="22"/>
      <c r="I20" s="21"/>
    </row>
    <row r="22" spans="1:9" ht="45.75" customHeight="1">
      <c r="A22" s="4" t="s">
        <v>163</v>
      </c>
      <c r="D22" s="112"/>
      <c r="E22" s="328" t="s">
        <v>40</v>
      </c>
      <c r="F22" s="328"/>
      <c r="G22" s="112"/>
      <c r="H22" s="244" t="s">
        <v>368</v>
      </c>
      <c r="I22" s="245"/>
    </row>
    <row r="23" spans="1:13" ht="12.75">
      <c r="A23" s="4" t="s">
        <v>491</v>
      </c>
      <c r="B23" s="4"/>
      <c r="C23" s="4"/>
      <c r="D23" s="19"/>
      <c r="E23" s="19"/>
      <c r="F23" s="328" t="s">
        <v>41</v>
      </c>
      <c r="G23" s="328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490</v>
      </c>
      <c r="C1" s="4"/>
      <c r="G1" s="4"/>
      <c r="H1" s="4"/>
    </row>
    <row r="2" spans="2:8" ht="12.75">
      <c r="B2" s="4" t="s">
        <v>443</v>
      </c>
      <c r="C2" s="4"/>
      <c r="G2" s="4"/>
      <c r="H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9" ht="12.75">
      <c r="B5" s="4" t="s">
        <v>329</v>
      </c>
      <c r="C5" s="4"/>
      <c r="I5" s="4"/>
    </row>
    <row r="6" spans="2:3" ht="12.75">
      <c r="B6" s="4" t="s">
        <v>441</v>
      </c>
      <c r="C6" s="4"/>
    </row>
    <row r="8" spans="2:7" ht="12.75">
      <c r="B8" s="327" t="s">
        <v>149</v>
      </c>
      <c r="C8" s="327"/>
      <c r="D8" s="327"/>
      <c r="E8" s="327"/>
      <c r="F8" s="327"/>
      <c r="G8" s="327"/>
    </row>
    <row r="9" spans="2:7" ht="13.5" customHeight="1">
      <c r="B9" s="255" t="s">
        <v>507</v>
      </c>
      <c r="C9" s="352"/>
      <c r="D9" s="352"/>
      <c r="E9" s="352"/>
      <c r="F9" s="352"/>
      <c r="G9" s="352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353" t="s">
        <v>59</v>
      </c>
      <c r="F19" s="353"/>
      <c r="G19" s="353"/>
    </row>
    <row r="20" spans="2:7" ht="12.75">
      <c r="B20" s="343" t="s">
        <v>433</v>
      </c>
      <c r="C20" s="354"/>
      <c r="D20" s="354"/>
      <c r="E20" s="354"/>
      <c r="F20" s="354"/>
      <c r="G20" s="344"/>
    </row>
    <row r="21" spans="2:7" ht="22.5">
      <c r="B21" s="6" t="s">
        <v>150</v>
      </c>
      <c r="C21" s="107" t="s">
        <v>158</v>
      </c>
      <c r="D21" s="359" t="s">
        <v>434</v>
      </c>
      <c r="E21" s="332"/>
      <c r="F21" s="107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337">
        <v>3</v>
      </c>
      <c r="E22" s="338"/>
      <c r="F22" s="16">
        <v>4</v>
      </c>
      <c r="G22" s="16">
        <v>5</v>
      </c>
    </row>
    <row r="23" spans="2:7" ht="12.75">
      <c r="B23" s="16">
        <v>1</v>
      </c>
      <c r="C23" s="2"/>
      <c r="D23" s="337"/>
      <c r="E23" s="338"/>
      <c r="F23" s="2"/>
      <c r="G23" s="2"/>
    </row>
    <row r="24" spans="2:7" ht="12.75">
      <c r="B24" s="16">
        <v>2</v>
      </c>
      <c r="C24" s="2"/>
      <c r="D24" s="337"/>
      <c r="E24" s="338"/>
      <c r="F24" s="2"/>
      <c r="G24" s="2"/>
    </row>
    <row r="25" spans="2:7" ht="12.75">
      <c r="B25" s="16">
        <v>3</v>
      </c>
      <c r="C25" s="2"/>
      <c r="D25" s="337"/>
      <c r="E25" s="338"/>
      <c r="F25" s="2"/>
      <c r="G25" s="2"/>
    </row>
    <row r="26" spans="2:7" ht="12.75">
      <c r="B26" s="16">
        <v>4</v>
      </c>
      <c r="C26" s="105" t="s">
        <v>436</v>
      </c>
      <c r="D26" s="337"/>
      <c r="E26" s="338"/>
      <c r="F26" s="2"/>
      <c r="G26" s="2"/>
    </row>
    <row r="27" spans="2:7" ht="12.75">
      <c r="B27" s="343" t="s">
        <v>437</v>
      </c>
      <c r="C27" s="354"/>
      <c r="D27" s="354"/>
      <c r="E27" s="354"/>
      <c r="F27" s="354"/>
      <c r="G27" s="344"/>
    </row>
    <row r="28" spans="2:7" ht="22.5">
      <c r="B28" s="6" t="s">
        <v>150</v>
      </c>
      <c r="C28" s="107" t="s">
        <v>158</v>
      </c>
      <c r="D28" s="331" t="s">
        <v>153</v>
      </c>
      <c r="E28" s="332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337">
        <v>3</v>
      </c>
      <c r="E29" s="338"/>
      <c r="F29" s="16">
        <v>4</v>
      </c>
      <c r="G29" s="16">
        <v>5</v>
      </c>
    </row>
    <row r="30" spans="2:7" ht="12.75">
      <c r="B30" s="16">
        <v>1</v>
      </c>
      <c r="C30" s="2"/>
      <c r="D30" s="337"/>
      <c r="E30" s="338"/>
      <c r="F30" s="2"/>
      <c r="G30" s="2"/>
    </row>
    <row r="31" spans="2:7" ht="12.75">
      <c r="B31" s="16">
        <v>2</v>
      </c>
      <c r="C31" s="2"/>
      <c r="D31" s="337"/>
      <c r="E31" s="338"/>
      <c r="F31" s="2"/>
      <c r="G31" s="2"/>
    </row>
    <row r="32" spans="2:7" ht="12.75">
      <c r="B32" s="16">
        <v>3</v>
      </c>
      <c r="C32" s="2"/>
      <c r="D32" s="337"/>
      <c r="E32" s="338"/>
      <c r="F32" s="2"/>
      <c r="G32" s="2"/>
    </row>
    <row r="33" spans="2:7" ht="12.75">
      <c r="B33" s="16">
        <v>4</v>
      </c>
      <c r="C33" s="2" t="s">
        <v>157</v>
      </c>
      <c r="D33" s="337"/>
      <c r="E33" s="338"/>
      <c r="F33" s="2"/>
      <c r="G33" s="2"/>
    </row>
    <row r="34" spans="2:7" ht="12.75">
      <c r="B34" s="343" t="s">
        <v>438</v>
      </c>
      <c r="C34" s="344"/>
      <c r="D34" s="329"/>
      <c r="E34" s="330"/>
      <c r="F34" s="1"/>
      <c r="G34" s="1"/>
    </row>
    <row r="36" spans="2:7" ht="12.75">
      <c r="B36" s="37" t="s">
        <v>439</v>
      </c>
      <c r="E36" s="353" t="s">
        <v>518</v>
      </c>
      <c r="F36" s="353"/>
      <c r="G36" s="353"/>
    </row>
    <row r="37" spans="2:8" ht="12.75">
      <c r="B37" s="348" t="s">
        <v>159</v>
      </c>
      <c r="C37" s="349"/>
      <c r="D37" s="350"/>
      <c r="E37" s="361" t="s">
        <v>160</v>
      </c>
      <c r="F37" s="361"/>
      <c r="G37" s="361" t="s">
        <v>161</v>
      </c>
      <c r="H37" s="361"/>
    </row>
    <row r="38" spans="2:8" ht="12.75">
      <c r="B38" s="348"/>
      <c r="C38" s="349"/>
      <c r="D38" s="350"/>
      <c r="E38" s="8"/>
      <c r="F38" s="8"/>
      <c r="G38" s="227"/>
      <c r="H38" s="228"/>
    </row>
    <row r="39" spans="2:8" ht="12.75">
      <c r="B39" s="356" t="s">
        <v>442</v>
      </c>
      <c r="C39" s="341"/>
      <c r="D39" s="342"/>
      <c r="E39" s="351">
        <v>4520.6</v>
      </c>
      <c r="F39" s="351"/>
      <c r="G39" s="340" t="s">
        <v>444</v>
      </c>
      <c r="H39" s="345"/>
    </row>
    <row r="40" spans="2:8" ht="12.75">
      <c r="B40" s="340" t="s">
        <v>447</v>
      </c>
      <c r="C40" s="341"/>
      <c r="D40" s="342"/>
      <c r="E40" s="346"/>
      <c r="F40" s="347"/>
      <c r="G40" s="340" t="s">
        <v>445</v>
      </c>
      <c r="H40" s="345"/>
    </row>
    <row r="41" spans="2:8" ht="12.75">
      <c r="B41" s="340" t="s">
        <v>448</v>
      </c>
      <c r="C41" s="341"/>
      <c r="D41" s="342"/>
      <c r="E41" s="351"/>
      <c r="F41" s="351"/>
      <c r="G41" s="340" t="s">
        <v>446</v>
      </c>
      <c r="H41" s="345"/>
    </row>
    <row r="42" spans="2:8" ht="12.75">
      <c r="B42" s="340" t="s">
        <v>505</v>
      </c>
      <c r="C42" s="360"/>
      <c r="D42" s="345"/>
      <c r="E42" s="346" t="s">
        <v>506</v>
      </c>
      <c r="F42" s="347"/>
      <c r="G42" s="340" t="s">
        <v>471</v>
      </c>
      <c r="H42" s="345"/>
    </row>
    <row r="43" spans="2:8" ht="12.75">
      <c r="B43" s="120" t="s">
        <v>472</v>
      </c>
      <c r="C43" s="121"/>
      <c r="D43" s="122"/>
      <c r="E43" s="346"/>
      <c r="F43" s="347"/>
      <c r="G43" s="340" t="s">
        <v>473</v>
      </c>
      <c r="H43" s="345"/>
    </row>
    <row r="44" spans="2:8" ht="12.75">
      <c r="B44" s="356" t="s">
        <v>162</v>
      </c>
      <c r="C44" s="341"/>
      <c r="D44" s="342"/>
      <c r="E44" s="351"/>
      <c r="F44" s="351"/>
      <c r="G44" s="339"/>
      <c r="H44" s="339"/>
    </row>
    <row r="45" spans="2:8" ht="12.75">
      <c r="B45" s="329"/>
      <c r="C45" s="357"/>
      <c r="D45" s="330"/>
      <c r="E45" s="358"/>
      <c r="F45" s="358"/>
      <c r="G45" s="335"/>
      <c r="H45" s="336"/>
    </row>
    <row r="46" spans="7:8" ht="12.75">
      <c r="G46" s="5" t="s">
        <v>7</v>
      </c>
      <c r="H46" s="5"/>
    </row>
    <row r="47" spans="6:8" ht="12.75">
      <c r="F47" s="4"/>
      <c r="G47" s="113" t="s">
        <v>440</v>
      </c>
      <c r="H47" s="5"/>
    </row>
    <row r="48" spans="2:8" ht="12.75">
      <c r="B48" s="103" t="s">
        <v>163</v>
      </c>
      <c r="D48" s="355" t="s">
        <v>40</v>
      </c>
      <c r="E48" s="355"/>
      <c r="F48" s="118"/>
      <c r="G48" s="119"/>
      <c r="H48" s="119"/>
    </row>
    <row r="49" spans="2:8" ht="12.75">
      <c r="B49" s="4" t="s">
        <v>511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5">
    <mergeCell ref="G42:H42"/>
    <mergeCell ref="G43:H43"/>
    <mergeCell ref="B42:D42"/>
    <mergeCell ref="E42:F42"/>
    <mergeCell ref="G37:H37"/>
    <mergeCell ref="E37:F37"/>
    <mergeCell ref="G41:H41"/>
    <mergeCell ref="B38:D38"/>
    <mergeCell ref="D21:E21"/>
    <mergeCell ref="B39:D39"/>
    <mergeCell ref="D34:E34"/>
    <mergeCell ref="D22:E22"/>
    <mergeCell ref="E36:G36"/>
    <mergeCell ref="D30:E30"/>
    <mergeCell ref="D31:E31"/>
    <mergeCell ref="D29:E29"/>
    <mergeCell ref="B27:G27"/>
    <mergeCell ref="D28:E28"/>
    <mergeCell ref="D48:E48"/>
    <mergeCell ref="B44:D44"/>
    <mergeCell ref="B45:D45"/>
    <mergeCell ref="E41:F41"/>
    <mergeCell ref="B41:D41"/>
    <mergeCell ref="E44:F44"/>
    <mergeCell ref="E45:F45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G45:H45"/>
    <mergeCell ref="D33:E33"/>
    <mergeCell ref="G44:H44"/>
    <mergeCell ref="B40:D40"/>
    <mergeCell ref="B34:C34"/>
    <mergeCell ref="G40:H40"/>
    <mergeCell ref="E40:F40"/>
    <mergeCell ref="E43:F43"/>
    <mergeCell ref="G39:H39"/>
    <mergeCell ref="B37:D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521</v>
      </c>
      <c r="C1" s="4"/>
    </row>
    <row r="2" spans="2:3" ht="12.75">
      <c r="B2" s="4" t="s">
        <v>482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483</v>
      </c>
      <c r="C6" s="4"/>
    </row>
    <row r="7" spans="1:5" ht="12.75">
      <c r="A7" s="241" t="s">
        <v>165</v>
      </c>
      <c r="B7" s="241"/>
      <c r="C7" s="241"/>
      <c r="D7" s="241"/>
      <c r="E7" s="241"/>
    </row>
    <row r="8" spans="1:5" ht="14.25" customHeight="1">
      <c r="A8" s="242" t="s">
        <v>166</v>
      </c>
      <c r="B8" s="242"/>
      <c r="C8" s="242"/>
      <c r="D8" s="242"/>
      <c r="E8" s="242"/>
    </row>
    <row r="9" spans="1:5" ht="14.25" customHeight="1">
      <c r="A9" s="242" t="s">
        <v>510</v>
      </c>
      <c r="B9" s="242"/>
      <c r="C9" s="242"/>
      <c r="D9" s="242"/>
      <c r="E9" s="242"/>
    </row>
    <row r="10" ht="12.75">
      <c r="E10" s="4" t="s">
        <v>9</v>
      </c>
    </row>
    <row r="11" spans="1:5" ht="33.75">
      <c r="A11" s="107" t="s">
        <v>369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0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/>
      <c r="H15" s="36"/>
    </row>
    <row r="16" spans="1:5" ht="12.75">
      <c r="A16" s="6">
        <v>701</v>
      </c>
      <c r="B16" s="108" t="s">
        <v>370</v>
      </c>
      <c r="C16" s="9" t="s">
        <v>62</v>
      </c>
      <c r="D16" s="40"/>
      <c r="E16" s="40"/>
    </row>
    <row r="17" spans="1:5" ht="15.75" customHeight="1">
      <c r="A17" s="6">
        <v>702</v>
      </c>
      <c r="B17" s="108" t="s">
        <v>371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373</v>
      </c>
      <c r="C22" s="106" t="s">
        <v>68</v>
      </c>
      <c r="D22" s="40"/>
      <c r="E22" s="40"/>
    </row>
    <row r="23" spans="1:5" ht="12.75">
      <c r="A23" s="57">
        <v>73</v>
      </c>
      <c r="B23" s="26" t="s">
        <v>377</v>
      </c>
      <c r="C23" s="106" t="s">
        <v>69</v>
      </c>
      <c r="D23" s="40">
        <f>SUM(D24+D25+D26+D27+D28+D29+D30)</f>
        <v>10685</v>
      </c>
      <c r="E23" s="40"/>
    </row>
    <row r="24" spans="1:5" ht="12.75">
      <c r="A24" s="6">
        <v>600</v>
      </c>
      <c r="B24" s="2" t="s">
        <v>171</v>
      </c>
      <c r="C24" s="106" t="s">
        <v>70</v>
      </c>
      <c r="D24" s="40"/>
      <c r="E24" s="40"/>
    </row>
    <row r="25" spans="1:5" ht="12.75">
      <c r="A25" s="6">
        <v>601</v>
      </c>
      <c r="B25" s="2" t="s">
        <v>172</v>
      </c>
      <c r="C25" s="106" t="s">
        <v>71</v>
      </c>
      <c r="D25" s="40"/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/>
      <c r="E27" s="40"/>
    </row>
    <row r="28" spans="1:5" ht="12.75">
      <c r="A28" s="6">
        <v>605</v>
      </c>
      <c r="B28" s="53" t="s">
        <v>175</v>
      </c>
      <c r="C28" s="106" t="s">
        <v>74</v>
      </c>
      <c r="D28" s="40">
        <v>21</v>
      </c>
      <c r="E28" s="40"/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10614+50</f>
        <v>10664</v>
      </c>
      <c r="E30" s="40"/>
    </row>
    <row r="31" spans="1:5" ht="12.75">
      <c r="A31" s="6"/>
      <c r="B31" s="26" t="s">
        <v>374</v>
      </c>
      <c r="C31" s="106" t="s">
        <v>77</v>
      </c>
      <c r="D31" s="29">
        <f>SUM(D32+D33+D34)</f>
        <v>3153931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6" t="s">
        <v>78</v>
      </c>
      <c r="D32" s="29">
        <v>3153931</v>
      </c>
      <c r="E32" s="29"/>
    </row>
    <row r="33" spans="1:5" ht="12.75">
      <c r="A33" s="6">
        <v>611</v>
      </c>
      <c r="B33" s="105" t="s">
        <v>375</v>
      </c>
      <c r="C33" s="106" t="s">
        <v>79</v>
      </c>
      <c r="D33" s="29"/>
      <c r="E33" s="29"/>
    </row>
    <row r="34" spans="1:5" ht="12.75">
      <c r="A34" s="6">
        <v>619</v>
      </c>
      <c r="B34" s="105" t="s">
        <v>376</v>
      </c>
      <c r="C34" s="106" t="s">
        <v>80</v>
      </c>
      <c r="D34" s="29"/>
      <c r="E34" s="29"/>
    </row>
    <row r="35" spans="1:5" ht="22.5">
      <c r="A35" s="6"/>
      <c r="B35" s="44" t="s">
        <v>379</v>
      </c>
      <c r="C35" s="106" t="s">
        <v>81</v>
      </c>
      <c r="D35" s="29"/>
      <c r="E35" s="29"/>
    </row>
    <row r="36" spans="1:5" ht="12.75">
      <c r="A36" s="6"/>
      <c r="B36" s="105" t="s">
        <v>380</v>
      </c>
      <c r="C36" s="106" t="s">
        <v>82</v>
      </c>
      <c r="D36" s="29">
        <f>D23+D31-D14-D19</f>
        <v>3164616</v>
      </c>
      <c r="E36" s="29">
        <f>SUM(E31+E23-E14-E19)</f>
        <v>0</v>
      </c>
    </row>
    <row r="37" spans="1:5" ht="12.75">
      <c r="A37" s="6"/>
      <c r="B37" s="26" t="s">
        <v>381</v>
      </c>
      <c r="C37" s="106" t="s">
        <v>83</v>
      </c>
      <c r="D37" s="29">
        <f>D38+D39</f>
        <v>5326</v>
      </c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>
        <v>5326</v>
      </c>
      <c r="E39" s="29"/>
    </row>
    <row r="40" spans="1:5" ht="12.75">
      <c r="A40" s="6"/>
      <c r="B40" s="26" t="s">
        <v>382</v>
      </c>
      <c r="C40" s="106" t="s">
        <v>86</v>
      </c>
      <c r="D40" s="29">
        <f>D41+D42</f>
        <v>35</v>
      </c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>
        <v>35</v>
      </c>
      <c r="E42" s="29"/>
    </row>
    <row r="43" spans="1:5" ht="33.75" customHeight="1">
      <c r="A43" s="6"/>
      <c r="B43" s="44" t="s">
        <v>383</v>
      </c>
      <c r="C43" s="106" t="s">
        <v>89</v>
      </c>
      <c r="D43" s="48"/>
      <c r="E43" s="48"/>
    </row>
    <row r="44" spans="1:5" ht="22.5">
      <c r="A44" s="6"/>
      <c r="B44" s="108" t="s">
        <v>384</v>
      </c>
      <c r="C44" s="106" t="s">
        <v>90</v>
      </c>
      <c r="D44" s="48">
        <f>D36+D40-D37</f>
        <v>3159325</v>
      </c>
      <c r="E44" s="48">
        <f>E36-E37+E40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385</v>
      </c>
      <c r="C49" s="106" t="s">
        <v>200</v>
      </c>
      <c r="D49" s="29">
        <v>0</v>
      </c>
      <c r="E49" s="29">
        <f>E43</f>
        <v>0</v>
      </c>
    </row>
    <row r="50" spans="1:5" ht="12.75">
      <c r="A50" s="6"/>
      <c r="B50" s="105" t="s">
        <v>386</v>
      </c>
      <c r="C50" s="106" t="s">
        <v>201</v>
      </c>
      <c r="D50" s="29">
        <f>D44</f>
        <v>3159325</v>
      </c>
      <c r="E50" s="29">
        <f>E44</f>
        <v>0</v>
      </c>
    </row>
    <row r="51" spans="1:5" ht="22.5">
      <c r="A51" s="6"/>
      <c r="B51" s="44" t="s">
        <v>387</v>
      </c>
      <c r="C51" s="106" t="s">
        <v>202</v>
      </c>
      <c r="D51" s="29">
        <f>SUM(D52+D53+D54+D55+D56)</f>
        <v>0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6" t="s">
        <v>203</v>
      </c>
      <c r="D52" s="29"/>
      <c r="E52" s="29"/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6" t="s">
        <v>206</v>
      </c>
      <c r="D55" s="29"/>
      <c r="E55" s="29"/>
    </row>
    <row r="56" spans="1:5" ht="12.75">
      <c r="A56" s="6">
        <v>729</v>
      </c>
      <c r="B56" s="105" t="s">
        <v>389</v>
      </c>
      <c r="C56" s="106" t="s">
        <v>207</v>
      </c>
      <c r="D56" s="29"/>
      <c r="E56" s="29"/>
    </row>
    <row r="57" spans="1:5" ht="12.75">
      <c r="A57" s="6"/>
      <c r="B57" s="44" t="s">
        <v>390</v>
      </c>
      <c r="C57" s="106" t="s">
        <v>208</v>
      </c>
      <c r="D57" s="29">
        <f>SUM(D58+D59+D60+D61+D62)</f>
        <v>1246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1246</v>
      </c>
      <c r="E58" s="29"/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391</v>
      </c>
      <c r="C60" s="106" t="s">
        <v>211</v>
      </c>
      <c r="D60" s="29"/>
      <c r="E60" s="29"/>
    </row>
    <row r="61" spans="1:5" ht="12.75">
      <c r="A61" s="6">
        <v>623</v>
      </c>
      <c r="B61" s="55" t="s">
        <v>392</v>
      </c>
      <c r="C61" s="106" t="s">
        <v>212</v>
      </c>
      <c r="D61" s="29"/>
      <c r="E61" s="29"/>
    </row>
    <row r="62" spans="1:5" ht="12.75">
      <c r="A62" s="6">
        <v>629</v>
      </c>
      <c r="B62" s="55" t="s">
        <v>393</v>
      </c>
      <c r="C62" s="106" t="s">
        <v>213</v>
      </c>
      <c r="D62" s="29"/>
      <c r="E62" s="29"/>
    </row>
    <row r="63" spans="1:5" ht="22.5">
      <c r="A63" s="58"/>
      <c r="B63" s="44" t="s">
        <v>394</v>
      </c>
      <c r="C63" s="106" t="s">
        <v>214</v>
      </c>
      <c r="D63" s="29"/>
      <c r="E63" s="29"/>
    </row>
    <row r="64" spans="1:5" ht="12.75">
      <c r="A64" s="6"/>
      <c r="B64" s="55" t="s">
        <v>395</v>
      </c>
      <c r="C64" s="106" t="s">
        <v>215</v>
      </c>
      <c r="D64" s="29">
        <f>D57-D51</f>
        <v>1246</v>
      </c>
      <c r="E64" s="29">
        <f>E57-E51</f>
        <v>0</v>
      </c>
    </row>
    <row r="65" spans="1:5" ht="33.75">
      <c r="A65" s="6"/>
      <c r="B65" s="44" t="s">
        <v>396</v>
      </c>
      <c r="C65" s="106" t="s">
        <v>216</v>
      </c>
      <c r="D65" s="29"/>
      <c r="E65" s="29"/>
    </row>
    <row r="66" spans="1:5" ht="12.75">
      <c r="A66" s="6"/>
      <c r="B66" s="55" t="s">
        <v>397</v>
      </c>
      <c r="C66" s="106" t="s">
        <v>217</v>
      </c>
      <c r="D66" s="29">
        <f>D50+D64</f>
        <v>3160571</v>
      </c>
      <c r="E66" s="29">
        <f>E50+E64</f>
        <v>0</v>
      </c>
    </row>
    <row r="67" spans="1:5" ht="12.75">
      <c r="A67" s="6"/>
      <c r="B67" s="55" t="s">
        <v>194</v>
      </c>
      <c r="C67" s="106" t="s">
        <v>218</v>
      </c>
      <c r="D67" s="29"/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43" t="s">
        <v>164</v>
      </c>
      <c r="C70" s="243"/>
      <c r="D70" s="244" t="s">
        <v>368</v>
      </c>
      <c r="E70" s="245"/>
      <c r="F70" s="4"/>
      <c r="G70" s="4"/>
      <c r="H70" s="4"/>
      <c r="I70" s="4"/>
      <c r="J70" s="4"/>
    </row>
    <row r="71" spans="1:10" ht="12.75">
      <c r="A71" s="4" t="s">
        <v>509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520</v>
      </c>
      <c r="C1" s="4"/>
    </row>
    <row r="2" spans="2:3" ht="12.75">
      <c r="B2" s="4" t="s">
        <v>482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483</v>
      </c>
      <c r="C6" s="4"/>
    </row>
    <row r="8" spans="1:5" ht="12.75">
      <c r="A8" s="241" t="s">
        <v>11</v>
      </c>
      <c r="B8" s="241"/>
      <c r="C8" s="241"/>
      <c r="D8" s="241"/>
      <c r="E8" s="241"/>
    </row>
    <row r="9" spans="1:5" ht="12.75">
      <c r="A9" s="241" t="s">
        <v>512</v>
      </c>
      <c r="B9" s="241"/>
      <c r="C9" s="241"/>
      <c r="D9" s="241"/>
      <c r="E9" s="241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173046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-3159325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97612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3234759</v>
      </c>
      <c r="E16" s="29"/>
    </row>
    <row r="17" spans="1:5" ht="12.75">
      <c r="A17" s="7">
        <v>5</v>
      </c>
      <c r="B17" s="110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>
        <v>-173046</v>
      </c>
      <c r="E19" s="29">
        <f>E20-E21</f>
        <v>0</v>
      </c>
      <c r="G19" s="32"/>
      <c r="H19" s="32"/>
    </row>
    <row r="20" spans="1:5" ht="12.75">
      <c r="A20" s="7">
        <v>8</v>
      </c>
      <c r="B20" s="105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>
        <v>173046</v>
      </c>
      <c r="E21" s="29">
        <v>0</v>
      </c>
    </row>
    <row r="22" spans="1:5" ht="22.5">
      <c r="A22" s="7"/>
      <c r="B22" s="27" t="s">
        <v>476</v>
      </c>
      <c r="C22" s="7"/>
      <c r="D22" s="29"/>
      <c r="E22" s="29"/>
    </row>
    <row r="23" spans="1:5" ht="15.75" customHeight="1">
      <c r="A23" s="7"/>
      <c r="B23" s="235" t="s">
        <v>477</v>
      </c>
      <c r="C23" s="7"/>
      <c r="D23" s="29"/>
      <c r="E23" s="29"/>
    </row>
    <row r="24" spans="1:5" ht="15" customHeight="1">
      <c r="A24" s="7"/>
      <c r="B24" s="235" t="s">
        <v>478</v>
      </c>
      <c r="C24" s="7"/>
      <c r="D24" s="29"/>
      <c r="E24" s="29"/>
    </row>
    <row r="25" spans="1:5" ht="12.75">
      <c r="A25" s="7">
        <v>10</v>
      </c>
      <c r="B25" s="105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SUM(D13+D19)</f>
        <v>0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stanja'!F56)</f>
        <v>26290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stanja'!E56)</f>
        <v>0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>
        <v>134760199</v>
      </c>
      <c r="E33" s="29"/>
    </row>
    <row r="34" spans="1:5" ht="12.75">
      <c r="A34" s="7">
        <v>19</v>
      </c>
      <c r="B34" s="3" t="s">
        <v>101</v>
      </c>
      <c r="C34" s="7">
        <v>319</v>
      </c>
      <c r="D34" s="29"/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43" t="s">
        <v>164</v>
      </c>
      <c r="C37" s="243"/>
      <c r="D37" s="244" t="s">
        <v>368</v>
      </c>
      <c r="E37" s="245"/>
      <c r="F37" s="4"/>
      <c r="G37" s="4"/>
      <c r="H37" s="4"/>
      <c r="I37" s="4"/>
      <c r="J37" s="4"/>
    </row>
    <row r="38" spans="1:10" ht="12.75">
      <c r="A38" s="4" t="s">
        <v>511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I16" sqref="I16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6.140625" style="0" customWidth="1"/>
    <col min="5" max="5" width="16.00390625" style="0" customWidth="1"/>
  </cols>
  <sheetData>
    <row r="1" spans="1:2" ht="12.75">
      <c r="A1" s="4" t="s">
        <v>520</v>
      </c>
      <c r="B1" s="4"/>
    </row>
    <row r="2" spans="1:2" ht="12.75">
      <c r="A2" s="4" t="s">
        <v>482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483</v>
      </c>
      <c r="B6" s="4"/>
    </row>
    <row r="7" ht="12.75">
      <c r="B7" s="114"/>
    </row>
    <row r="8" spans="1:5" ht="12.75">
      <c r="A8" s="241" t="s">
        <v>13</v>
      </c>
      <c r="B8" s="241"/>
      <c r="C8" s="241"/>
      <c r="D8" s="241"/>
      <c r="E8" s="241"/>
    </row>
    <row r="9" spans="1:5" ht="12.75">
      <c r="A9" s="242" t="s">
        <v>404</v>
      </c>
      <c r="B9" s="242"/>
      <c r="C9" s="242"/>
      <c r="D9" s="242"/>
      <c r="E9" s="242"/>
    </row>
    <row r="10" spans="1:5" ht="12.75">
      <c r="A10" s="249" t="s">
        <v>513</v>
      </c>
      <c r="B10" s="250"/>
      <c r="C10" s="250"/>
      <c r="D10" s="250"/>
      <c r="E10" s="250"/>
    </row>
    <row r="11" ht="12.75">
      <c r="E11" s="4"/>
    </row>
    <row r="12" spans="1:5" ht="12.75" customHeight="1">
      <c r="A12" s="248"/>
      <c r="B12" s="247" t="s">
        <v>103</v>
      </c>
      <c r="C12" s="253" t="s">
        <v>1</v>
      </c>
      <c r="D12" s="251" t="s">
        <v>104</v>
      </c>
      <c r="E12" s="252"/>
    </row>
    <row r="13" spans="1:5" ht="12.75">
      <c r="A13" s="248"/>
      <c r="B13" s="247"/>
      <c r="C13" s="254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0</v>
      </c>
      <c r="E15" s="39">
        <f>SUM(E16:E20)</f>
        <v>0</v>
      </c>
    </row>
    <row r="16" spans="1:5" ht="12.75">
      <c r="A16" s="60"/>
      <c r="B16" s="3" t="s">
        <v>14</v>
      </c>
      <c r="C16" s="7">
        <v>402</v>
      </c>
      <c r="D16" s="63"/>
      <c r="E16" s="63"/>
    </row>
    <row r="17" spans="1:5" ht="12.75">
      <c r="A17" s="60"/>
      <c r="B17" s="3" t="s">
        <v>405</v>
      </c>
      <c r="C17" s="7">
        <v>403</v>
      </c>
      <c r="D17" s="49"/>
      <c r="E17" s="49"/>
    </row>
    <row r="18" spans="1:5" ht="12.75">
      <c r="A18" s="60"/>
      <c r="B18" s="3" t="s">
        <v>15</v>
      </c>
      <c r="C18" s="7">
        <v>404</v>
      </c>
      <c r="D18" s="49"/>
      <c r="E18" s="49"/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/>
      <c r="E20" s="49"/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139746</v>
      </c>
      <c r="E21" s="74"/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>
        <v>21</v>
      </c>
      <c r="E29" s="49"/>
    </row>
    <row r="30" spans="1:5" ht="12.75">
      <c r="A30" s="60"/>
      <c r="B30" s="3" t="s">
        <v>26</v>
      </c>
      <c r="C30" s="62">
        <v>416</v>
      </c>
      <c r="D30" s="49"/>
      <c r="E30" s="49"/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139725</v>
      </c>
      <c r="E32" s="49"/>
    </row>
    <row r="33" spans="1:5" ht="13.5" customHeight="1">
      <c r="A33" s="60"/>
      <c r="B33" s="75" t="s">
        <v>408</v>
      </c>
      <c r="C33" s="73">
        <v>419</v>
      </c>
      <c r="D33" s="74"/>
      <c r="E33" s="74">
        <f>SUM(E15-E21)</f>
        <v>0</v>
      </c>
    </row>
    <row r="34" spans="1:5" ht="12.75">
      <c r="A34" s="60"/>
      <c r="B34" s="116" t="s">
        <v>409</v>
      </c>
      <c r="C34" s="73">
        <v>420</v>
      </c>
      <c r="D34" s="74">
        <f>SUM(D21-D15)</f>
        <v>139746</v>
      </c>
      <c r="E34" s="74">
        <v>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3" t="s">
        <v>479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3" t="s">
        <v>480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0</v>
      </c>
      <c r="E47" s="63">
        <f>E15+E35</f>
        <v>0</v>
      </c>
    </row>
    <row r="48" spans="1:5" ht="12.75">
      <c r="A48" s="60"/>
      <c r="B48" s="44" t="s">
        <v>31</v>
      </c>
      <c r="C48" s="7">
        <v>432</v>
      </c>
      <c r="D48" s="63">
        <f>SUM(D21)</f>
        <v>139746</v>
      </c>
      <c r="E48" s="63">
        <f>E21+E39</f>
        <v>0</v>
      </c>
    </row>
    <row r="49" spans="1:5" ht="12.75">
      <c r="A49" s="60"/>
      <c r="B49" s="44" t="s">
        <v>32</v>
      </c>
      <c r="C49" s="7">
        <v>433</v>
      </c>
      <c r="D49" s="63"/>
      <c r="E49" s="63">
        <f>SUM(E47-E48)</f>
        <v>0</v>
      </c>
    </row>
    <row r="50" spans="1:5" ht="12.75">
      <c r="A50" s="60"/>
      <c r="B50" s="44" t="s">
        <v>33</v>
      </c>
      <c r="C50" s="62">
        <v>434</v>
      </c>
      <c r="D50" s="63">
        <f>D48</f>
        <v>139746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139746</v>
      </c>
      <c r="E51" s="63"/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0</v>
      </c>
      <c r="E54" s="29">
        <f>E49+E51</f>
        <v>0</v>
      </c>
      <c r="H54" s="32"/>
    </row>
    <row r="55" spans="2:7" ht="12.75">
      <c r="B55" s="4"/>
      <c r="G55" s="229"/>
    </row>
    <row r="56" spans="1:9" ht="33.75" customHeight="1">
      <c r="A56" s="4"/>
      <c r="B56" s="246" t="s">
        <v>221</v>
      </c>
      <c r="C56" s="246"/>
      <c r="D56" s="245" t="s">
        <v>368</v>
      </c>
      <c r="E56" s="245"/>
      <c r="F56" s="4"/>
      <c r="G56" s="98"/>
      <c r="H56" s="4"/>
      <c r="I56" s="4"/>
    </row>
    <row r="57" spans="1:9" ht="12.75">
      <c r="A57" s="4"/>
      <c r="B57" s="4" t="s">
        <v>511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521</v>
      </c>
      <c r="B1" s="4"/>
    </row>
    <row r="2" spans="1:2" ht="12.75">
      <c r="A2" s="4" t="s">
        <v>482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483</v>
      </c>
      <c r="B6" s="4"/>
    </row>
    <row r="8" spans="1:5" ht="12.75">
      <c r="A8" s="241" t="s">
        <v>419</v>
      </c>
      <c r="B8" s="241"/>
      <c r="C8" s="241"/>
      <c r="D8" s="241"/>
      <c r="E8" s="241"/>
    </row>
    <row r="9" spans="1:5" ht="12.75">
      <c r="A9" s="241" t="s">
        <v>514</v>
      </c>
      <c r="B9" s="241"/>
      <c r="C9" s="241"/>
      <c r="D9" s="241"/>
      <c r="E9" s="241"/>
    </row>
    <row r="10" spans="2:4" ht="12.75">
      <c r="B10" s="255"/>
      <c r="C10" s="255"/>
      <c r="D10" s="255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26290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30">
        <f>SUM(D15/D16)</f>
        <v>0.00019508727498985067</v>
      </c>
      <c r="E17" s="230"/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stanja'!E56)</f>
        <v>0</v>
      </c>
      <c r="E19" s="29"/>
    </row>
    <row r="20" spans="1:5" ht="12.75">
      <c r="A20" s="8">
        <v>2</v>
      </c>
      <c r="B20" s="10" t="s">
        <v>101</v>
      </c>
      <c r="C20" s="7">
        <v>507</v>
      </c>
      <c r="D20" s="29">
        <v>0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30">
        <v>0</v>
      </c>
      <c r="E21" s="230"/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/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43" t="s">
        <v>164</v>
      </c>
      <c r="C28" s="243"/>
      <c r="D28" s="244" t="s">
        <v>368</v>
      </c>
      <c r="E28" s="245"/>
      <c r="F28" s="4"/>
      <c r="G28" s="4"/>
      <c r="H28" s="4"/>
      <c r="I28" s="4"/>
      <c r="J28" s="4"/>
    </row>
    <row r="29" spans="1:10" ht="12.75">
      <c r="A29" s="4" t="s">
        <v>515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55"/>
      <c r="E49" s="255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521</v>
      </c>
      <c r="B1" s="4"/>
    </row>
    <row r="2" spans="1:2" ht="12.75">
      <c r="A2" s="4" t="s">
        <v>482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" customHeight="1">
      <c r="A6" s="4" t="s">
        <v>483</v>
      </c>
      <c r="B6" s="4"/>
    </row>
    <row r="7" spans="1:2" ht="12.75">
      <c r="A7" s="4"/>
      <c r="B7" s="4"/>
    </row>
    <row r="8" spans="1:7" ht="12.75">
      <c r="A8" s="241" t="s">
        <v>42</v>
      </c>
      <c r="B8" s="241"/>
      <c r="C8" s="241"/>
      <c r="D8" s="241"/>
      <c r="E8" s="18"/>
      <c r="F8" s="18"/>
      <c r="G8" s="18"/>
    </row>
    <row r="9" spans="1:7" ht="12.75">
      <c r="A9" s="104" t="s">
        <v>420</v>
      </c>
      <c r="B9" s="104"/>
      <c r="C9" s="104"/>
      <c r="D9" s="104"/>
      <c r="E9" s="18"/>
      <c r="F9" s="18"/>
      <c r="G9" s="18"/>
    </row>
    <row r="10" spans="1:4" ht="12.75">
      <c r="A10" s="256" t="s">
        <v>507</v>
      </c>
      <c r="B10" s="256"/>
      <c r="C10" s="256"/>
      <c r="D10" s="256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0</v>
      </c>
      <c r="D14" s="30">
        <v>0</v>
      </c>
    </row>
    <row r="15" spans="1:4" ht="12.75">
      <c r="A15" s="8">
        <v>2</v>
      </c>
      <c r="B15" s="2" t="s">
        <v>130</v>
      </c>
      <c r="C15" s="31"/>
      <c r="D15" s="30"/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0</v>
      </c>
      <c r="D18" s="30">
        <v>0</v>
      </c>
    </row>
    <row r="19" spans="1:4" ht="12.75">
      <c r="A19" s="8">
        <v>6</v>
      </c>
      <c r="B19" s="105" t="s">
        <v>421</v>
      </c>
      <c r="C19" s="31"/>
      <c r="D19" s="30">
        <v>0</v>
      </c>
    </row>
    <row r="20" spans="1:4" ht="12.75">
      <c r="A20" s="1"/>
      <c r="B20" s="2" t="s">
        <v>128</v>
      </c>
      <c r="C20" s="31">
        <f>SUM(C14+C15+C16+C17+C18+C19)</f>
        <v>0</v>
      </c>
      <c r="D20" s="31">
        <f>SUM(D14+D15+D16+D17+D18+D19)</f>
        <v>0</v>
      </c>
    </row>
    <row r="22" ht="12.75">
      <c r="B22" s="4"/>
    </row>
    <row r="23" spans="1:10" ht="26.25" customHeight="1">
      <c r="A23" s="4" t="s">
        <v>163</v>
      </c>
      <c r="B23" s="243" t="s">
        <v>223</v>
      </c>
      <c r="C23" s="243"/>
      <c r="D23" s="244" t="s">
        <v>368</v>
      </c>
      <c r="E23" s="245"/>
      <c r="F23" s="4"/>
      <c r="G23" s="4"/>
      <c r="H23" s="4"/>
      <c r="I23" s="4"/>
      <c r="J23" s="4"/>
    </row>
    <row r="24" spans="1:10" ht="12.75">
      <c r="A24" s="4" t="s">
        <v>516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O16" sqref="O16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520</v>
      </c>
      <c r="B1" s="4"/>
    </row>
    <row r="2" spans="1:2" ht="12.75">
      <c r="A2" s="4" t="s">
        <v>482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483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56" t="s">
        <v>45</v>
      </c>
      <c r="B9" s="256"/>
      <c r="C9" s="256"/>
      <c r="D9" s="256"/>
      <c r="E9" s="256"/>
      <c r="F9" s="256"/>
      <c r="G9" s="256"/>
      <c r="H9" s="256"/>
    </row>
    <row r="10" spans="1:8" ht="12.75">
      <c r="A10" s="256" t="s">
        <v>507</v>
      </c>
      <c r="B10" s="256"/>
      <c r="C10" s="256"/>
      <c r="D10" s="256"/>
      <c r="E10" s="256"/>
      <c r="F10" s="256"/>
      <c r="G10" s="256"/>
      <c r="H10" s="256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278" t="s">
        <v>46</v>
      </c>
      <c r="C13" s="279"/>
      <c r="D13" s="280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69">
        <v>2</v>
      </c>
      <c r="C14" s="270"/>
      <c r="D14" s="271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66" t="s">
        <v>48</v>
      </c>
      <c r="C15" s="267"/>
      <c r="D15" s="268"/>
      <c r="E15" s="80"/>
      <c r="F15" s="82"/>
      <c r="G15" s="83"/>
      <c r="H15" s="82"/>
    </row>
    <row r="16" spans="1:8" ht="12.75">
      <c r="A16" s="80"/>
      <c r="B16" s="263" t="s">
        <v>326</v>
      </c>
      <c r="C16" s="264"/>
      <c r="D16" s="265"/>
      <c r="E16" s="33"/>
      <c r="F16" s="34"/>
      <c r="G16" s="35"/>
      <c r="H16" s="34"/>
    </row>
    <row r="17" spans="1:8" ht="12.75">
      <c r="A17" s="82"/>
      <c r="B17" s="260" t="s">
        <v>38</v>
      </c>
      <c r="C17" s="261"/>
      <c r="D17" s="262"/>
      <c r="E17" s="34"/>
      <c r="F17" s="34"/>
      <c r="G17" s="35"/>
      <c r="H17" s="34"/>
    </row>
    <row r="18" spans="1:8" ht="12.75">
      <c r="A18" s="82"/>
      <c r="B18" s="281"/>
      <c r="C18" s="281"/>
      <c r="D18" s="281"/>
      <c r="E18" s="235"/>
      <c r="F18" s="236"/>
      <c r="G18" s="237"/>
      <c r="H18" s="34"/>
    </row>
    <row r="19" spans="1:8" ht="12.75">
      <c r="A19" s="82"/>
      <c r="B19" s="281"/>
      <c r="C19" s="281"/>
      <c r="D19" s="281"/>
      <c r="E19" s="235"/>
      <c r="F19" s="238"/>
      <c r="G19" s="237"/>
      <c r="H19" s="34"/>
    </row>
    <row r="20" spans="1:8" ht="12.75">
      <c r="A20" s="82"/>
      <c r="B20" s="281"/>
      <c r="C20" s="281"/>
      <c r="D20" s="281"/>
      <c r="E20" s="235"/>
      <c r="F20" s="238"/>
      <c r="G20" s="237"/>
      <c r="H20" s="34"/>
    </row>
    <row r="21" spans="1:8" ht="12.75">
      <c r="A21" s="82"/>
      <c r="B21" s="281"/>
      <c r="C21" s="281"/>
      <c r="D21" s="281"/>
      <c r="E21" s="235"/>
      <c r="F21" s="238"/>
      <c r="G21" s="237"/>
      <c r="H21" s="34"/>
    </row>
    <row r="22" spans="1:8" ht="12.75">
      <c r="A22" s="82"/>
      <c r="B22" s="281"/>
      <c r="C22" s="281"/>
      <c r="D22" s="281"/>
      <c r="E22" s="235"/>
      <c r="F22" s="238"/>
      <c r="G22" s="237"/>
      <c r="H22" s="34"/>
    </row>
    <row r="23" spans="1:10" ht="12.75">
      <c r="A23" s="82"/>
      <c r="B23" s="281"/>
      <c r="C23" s="281"/>
      <c r="D23" s="281"/>
      <c r="E23" s="235"/>
      <c r="F23" s="238"/>
      <c r="G23" s="237"/>
      <c r="H23" s="34"/>
      <c r="J23" s="97"/>
    </row>
    <row r="24" spans="1:8" ht="12.75" customHeight="1">
      <c r="A24" s="82"/>
      <c r="B24" s="281"/>
      <c r="C24" s="281"/>
      <c r="D24" s="281"/>
      <c r="E24" s="235"/>
      <c r="F24" s="238"/>
      <c r="G24" s="237"/>
      <c r="H24" s="34"/>
    </row>
    <row r="25" spans="1:8" ht="12.75">
      <c r="A25" s="82"/>
      <c r="B25" s="281"/>
      <c r="C25" s="281"/>
      <c r="D25" s="281"/>
      <c r="E25" s="235"/>
      <c r="F25" s="238"/>
      <c r="G25" s="237"/>
      <c r="H25" s="34"/>
    </row>
    <row r="26" spans="1:8" ht="12.75" customHeight="1">
      <c r="A26" s="82"/>
      <c r="B26" s="281"/>
      <c r="C26" s="281"/>
      <c r="D26" s="281"/>
      <c r="E26" s="235"/>
      <c r="F26" s="238"/>
      <c r="G26" s="237"/>
      <c r="H26" s="34"/>
    </row>
    <row r="27" spans="1:8" ht="12.75">
      <c r="A27" s="82"/>
      <c r="B27" s="281"/>
      <c r="C27" s="281"/>
      <c r="D27" s="281"/>
      <c r="E27" s="235"/>
      <c r="F27" s="238"/>
      <c r="G27" s="237"/>
      <c r="H27" s="34"/>
    </row>
    <row r="28" spans="1:8" ht="12.75">
      <c r="A28" s="82"/>
      <c r="B28" s="281"/>
      <c r="C28" s="281"/>
      <c r="D28" s="281"/>
      <c r="E28" s="235"/>
      <c r="F28" s="238"/>
      <c r="G28" s="237"/>
      <c r="H28" s="34"/>
    </row>
    <row r="29" spans="1:8" ht="12.75">
      <c r="A29" s="82"/>
      <c r="B29" s="281"/>
      <c r="C29" s="281"/>
      <c r="D29" s="281"/>
      <c r="E29" s="235"/>
      <c r="F29" s="238"/>
      <c r="G29" s="237"/>
      <c r="H29" s="34"/>
    </row>
    <row r="30" spans="1:8" ht="21.75" customHeight="1">
      <c r="A30" s="82"/>
      <c r="B30" s="281"/>
      <c r="C30" s="281"/>
      <c r="D30" s="281"/>
      <c r="E30" s="235"/>
      <c r="F30" s="238"/>
      <c r="G30" s="237"/>
      <c r="H30" s="34"/>
    </row>
    <row r="31" spans="1:8" ht="21.75" customHeight="1">
      <c r="A31" s="82"/>
      <c r="B31" s="281"/>
      <c r="C31" s="281"/>
      <c r="D31" s="281"/>
      <c r="E31" s="235"/>
      <c r="F31" s="238"/>
      <c r="G31" s="237"/>
      <c r="H31" s="34"/>
    </row>
    <row r="32" spans="1:8" ht="12.75" customHeight="1">
      <c r="A32" s="80"/>
      <c r="B32" s="281"/>
      <c r="C32" s="281"/>
      <c r="D32" s="281"/>
      <c r="E32" s="235"/>
      <c r="F32" s="238"/>
      <c r="G32" s="237"/>
      <c r="H32" s="34"/>
    </row>
    <row r="33" spans="1:8" ht="12.75" customHeight="1">
      <c r="A33" s="80"/>
      <c r="B33" s="281"/>
      <c r="C33" s="281"/>
      <c r="D33" s="281"/>
      <c r="E33" s="235"/>
      <c r="F33" s="238"/>
      <c r="G33" s="237"/>
      <c r="H33" s="34"/>
    </row>
    <row r="34" spans="1:8" ht="12.75" customHeight="1">
      <c r="A34" s="80"/>
      <c r="B34" s="281"/>
      <c r="C34" s="281"/>
      <c r="D34" s="281"/>
      <c r="E34" s="235"/>
      <c r="F34" s="238"/>
      <c r="G34" s="237"/>
      <c r="H34" s="34"/>
    </row>
    <row r="35" spans="1:8" ht="16.5" customHeight="1">
      <c r="A35" s="80"/>
      <c r="B35" s="281"/>
      <c r="C35" s="281"/>
      <c r="D35" s="281"/>
      <c r="E35" s="235"/>
      <c r="F35" s="238"/>
      <c r="G35" s="237"/>
      <c r="H35" s="34"/>
    </row>
    <row r="36" spans="1:8" ht="12.75" customHeight="1">
      <c r="A36" s="80"/>
      <c r="B36" s="281"/>
      <c r="C36" s="281"/>
      <c r="D36" s="281"/>
      <c r="E36" s="235"/>
      <c r="F36" s="238"/>
      <c r="G36" s="237"/>
      <c r="H36" s="34"/>
    </row>
    <row r="37" spans="1:8" ht="12.75" customHeight="1">
      <c r="A37" s="84"/>
      <c r="B37" s="281"/>
      <c r="C37" s="281"/>
      <c r="D37" s="281"/>
      <c r="E37" s="235"/>
      <c r="F37" s="238"/>
      <c r="G37" s="237"/>
      <c r="H37" s="34"/>
    </row>
    <row r="38" spans="1:8" ht="12.75">
      <c r="A38" s="84"/>
      <c r="B38" s="281"/>
      <c r="C38" s="281"/>
      <c r="D38" s="281"/>
      <c r="E38" s="235"/>
      <c r="F38" s="238"/>
      <c r="G38" s="237"/>
      <c r="H38" s="34"/>
    </row>
    <row r="39" spans="1:8" ht="15.75" customHeight="1">
      <c r="A39" s="84"/>
      <c r="B39" s="281"/>
      <c r="C39" s="281"/>
      <c r="D39" s="281"/>
      <c r="E39" s="235"/>
      <c r="F39" s="238"/>
      <c r="G39" s="237"/>
      <c r="H39" s="34"/>
    </row>
    <row r="40" spans="1:8" ht="18" customHeight="1">
      <c r="A40" s="80"/>
      <c r="B40" s="281"/>
      <c r="C40" s="281"/>
      <c r="D40" s="281"/>
      <c r="E40" s="235"/>
      <c r="F40" s="238"/>
      <c r="G40" s="237"/>
      <c r="H40" s="34"/>
    </row>
    <row r="41" spans="1:8" ht="15.75" customHeight="1">
      <c r="A41" s="80"/>
      <c r="B41" s="281"/>
      <c r="C41" s="281"/>
      <c r="D41" s="281"/>
      <c r="E41" s="235"/>
      <c r="F41" s="238"/>
      <c r="G41" s="237"/>
      <c r="H41" s="34"/>
    </row>
    <row r="42" spans="1:8" ht="12.75" customHeight="1">
      <c r="A42" s="80"/>
      <c r="B42" s="275"/>
      <c r="C42" s="276"/>
      <c r="D42" s="277"/>
      <c r="E42" s="35"/>
      <c r="F42" s="35"/>
      <c r="G42" s="35"/>
      <c r="H42" s="34"/>
    </row>
    <row r="43" spans="1:8" ht="12.75" customHeight="1">
      <c r="A43" s="84"/>
      <c r="B43" s="275"/>
      <c r="C43" s="276"/>
      <c r="D43" s="277"/>
      <c r="E43" s="35"/>
      <c r="F43" s="35"/>
      <c r="G43" s="35"/>
      <c r="H43" s="34"/>
    </row>
    <row r="44" spans="1:8" ht="15.75" customHeight="1">
      <c r="A44" s="84"/>
      <c r="B44" s="275"/>
      <c r="C44" s="276"/>
      <c r="D44" s="277"/>
      <c r="E44" s="35"/>
      <c r="F44" s="35"/>
      <c r="G44" s="35"/>
      <c r="H44" s="34"/>
    </row>
    <row r="45" spans="1:8" ht="15.75" customHeight="1">
      <c r="A45" s="84"/>
      <c r="B45" s="275"/>
      <c r="C45" s="276"/>
      <c r="D45" s="277"/>
      <c r="E45" s="35"/>
      <c r="F45" s="35"/>
      <c r="G45" s="35"/>
      <c r="H45" s="34"/>
    </row>
    <row r="46" spans="1:8" ht="15.75" customHeight="1">
      <c r="A46" s="84"/>
      <c r="B46" s="275"/>
      <c r="C46" s="276"/>
      <c r="D46" s="277"/>
      <c r="E46" s="35"/>
      <c r="F46" s="35"/>
      <c r="G46" s="35"/>
      <c r="H46" s="34"/>
    </row>
    <row r="47" spans="1:8" ht="15.75" customHeight="1">
      <c r="A47" s="84"/>
      <c r="B47" s="275"/>
      <c r="C47" s="276"/>
      <c r="D47" s="277"/>
      <c r="E47" s="35"/>
      <c r="F47" s="35"/>
      <c r="G47" s="35"/>
      <c r="H47" s="34"/>
    </row>
    <row r="48" spans="1:8" ht="24" customHeight="1">
      <c r="A48" s="80"/>
      <c r="B48" s="275"/>
      <c r="C48" s="276"/>
      <c r="D48" s="277"/>
      <c r="E48" s="35"/>
      <c r="F48" s="35"/>
      <c r="G48" s="35"/>
      <c r="H48" s="34">
        <f>SUM(H18:H47)</f>
        <v>0</v>
      </c>
    </row>
    <row r="49" spans="1:8" ht="27.75" customHeight="1">
      <c r="A49" s="82"/>
      <c r="B49" s="275"/>
      <c r="C49" s="276"/>
      <c r="D49" s="277"/>
      <c r="E49" s="35"/>
      <c r="F49" s="35"/>
      <c r="G49" s="35"/>
      <c r="H49" s="34">
        <f>G49-F49</f>
        <v>0</v>
      </c>
    </row>
    <row r="50" spans="1:8" ht="18.75" customHeight="1">
      <c r="A50" s="80"/>
      <c r="B50" s="272" t="s">
        <v>39</v>
      </c>
      <c r="C50" s="273"/>
      <c r="D50" s="274"/>
      <c r="E50" s="85"/>
      <c r="F50" s="80"/>
      <c r="G50" s="81"/>
      <c r="H50" s="80"/>
    </row>
    <row r="51" spans="1:8" ht="12.75">
      <c r="A51" s="80"/>
      <c r="B51" s="272" t="s">
        <v>49</v>
      </c>
      <c r="C51" s="273"/>
      <c r="D51" s="274"/>
      <c r="E51" s="80"/>
      <c r="F51" s="80"/>
      <c r="G51" s="81"/>
      <c r="H51" s="80"/>
    </row>
    <row r="52" spans="1:8" ht="45" customHeight="1">
      <c r="A52" s="80"/>
      <c r="B52" s="266" t="s">
        <v>50</v>
      </c>
      <c r="C52" s="267"/>
      <c r="D52" s="268"/>
      <c r="E52" s="80"/>
      <c r="F52" s="80"/>
      <c r="G52" s="81"/>
      <c r="H52" s="80"/>
    </row>
    <row r="53" spans="1:8" ht="24" customHeight="1">
      <c r="A53" s="80"/>
      <c r="B53" s="272" t="s">
        <v>38</v>
      </c>
      <c r="C53" s="273"/>
      <c r="D53" s="274"/>
      <c r="E53" s="80"/>
      <c r="F53" s="80"/>
      <c r="G53" s="81"/>
      <c r="H53" s="80"/>
    </row>
    <row r="54" spans="1:8" ht="29.25" customHeight="1">
      <c r="A54" s="80"/>
      <c r="B54" s="272" t="s">
        <v>39</v>
      </c>
      <c r="C54" s="273"/>
      <c r="D54" s="274"/>
      <c r="E54" s="80"/>
      <c r="F54" s="80"/>
      <c r="G54" s="81"/>
      <c r="H54" s="80"/>
    </row>
    <row r="55" spans="1:8" ht="12.75">
      <c r="A55" s="80"/>
      <c r="B55" s="272" t="s">
        <v>49</v>
      </c>
      <c r="C55" s="273"/>
      <c r="D55" s="274"/>
      <c r="E55" s="80"/>
      <c r="F55" s="80"/>
      <c r="G55" s="81"/>
      <c r="H55" s="80"/>
    </row>
    <row r="56" spans="1:8" ht="12.75">
      <c r="A56" s="80"/>
      <c r="B56" s="284" t="s">
        <v>51</v>
      </c>
      <c r="C56" s="285"/>
      <c r="D56" s="286"/>
      <c r="E56" s="80"/>
      <c r="F56" s="80"/>
      <c r="G56" s="81"/>
      <c r="H56" s="80"/>
    </row>
    <row r="57" spans="1:8" ht="12.75">
      <c r="A57" s="80"/>
      <c r="B57" s="284" t="s">
        <v>138</v>
      </c>
      <c r="C57" s="285"/>
      <c r="D57" s="286"/>
      <c r="E57" s="80"/>
      <c r="F57" s="80"/>
      <c r="G57" s="81"/>
      <c r="H57" s="80"/>
    </row>
    <row r="58" spans="1:8" ht="12.75">
      <c r="A58" s="80"/>
      <c r="B58" s="272" t="s">
        <v>121</v>
      </c>
      <c r="C58" s="273"/>
      <c r="D58" s="274"/>
      <c r="E58" s="80"/>
      <c r="F58" s="80"/>
      <c r="G58" s="81"/>
      <c r="H58" s="80"/>
    </row>
    <row r="59" spans="1:8" ht="12.75">
      <c r="A59" s="84"/>
      <c r="B59" s="290"/>
      <c r="C59" s="291"/>
      <c r="D59" s="292"/>
      <c r="E59" s="231"/>
      <c r="F59" s="232"/>
      <c r="G59" s="233"/>
      <c r="H59" s="232"/>
    </row>
    <row r="60" spans="1:8" ht="12.75">
      <c r="A60" s="84"/>
      <c r="B60" s="272"/>
      <c r="C60" s="273"/>
      <c r="D60" s="274"/>
      <c r="E60" s="231"/>
      <c r="F60" s="232"/>
      <c r="G60" s="233"/>
      <c r="H60" s="232"/>
    </row>
    <row r="61" spans="1:8" ht="16.5" customHeight="1">
      <c r="A61" s="84"/>
      <c r="B61" s="272"/>
      <c r="C61" s="273"/>
      <c r="D61" s="274"/>
      <c r="E61" s="231"/>
      <c r="F61" s="232"/>
      <c r="G61" s="233"/>
      <c r="H61" s="232"/>
    </row>
    <row r="62" spans="1:8" ht="12.75">
      <c r="A62" s="84"/>
      <c r="B62" s="272"/>
      <c r="C62" s="273"/>
      <c r="D62" s="274"/>
      <c r="E62" s="231"/>
      <c r="F62" s="232"/>
      <c r="G62" s="233"/>
      <c r="H62" s="232"/>
    </row>
    <row r="63" spans="1:8" ht="12.75">
      <c r="A63" s="84"/>
      <c r="B63" s="272"/>
      <c r="C63" s="273"/>
      <c r="D63" s="274"/>
      <c r="E63" s="231"/>
      <c r="F63" s="232"/>
      <c r="G63" s="233"/>
      <c r="H63" s="232"/>
    </row>
    <row r="64" spans="1:8" ht="12.75">
      <c r="A64" s="84"/>
      <c r="B64" s="272"/>
      <c r="C64" s="273"/>
      <c r="D64" s="274"/>
      <c r="E64" s="231"/>
      <c r="F64" s="232"/>
      <c r="G64" s="233"/>
      <c r="H64" s="232"/>
    </row>
    <row r="65" spans="1:8" ht="12.75">
      <c r="A65" s="84"/>
      <c r="B65" s="272"/>
      <c r="C65" s="273"/>
      <c r="D65" s="274"/>
      <c r="E65" s="231"/>
      <c r="F65" s="232"/>
      <c r="G65" s="233"/>
      <c r="H65" s="232">
        <f>SUM(G65-F65)</f>
        <v>0</v>
      </c>
    </row>
    <row r="66" spans="1:8" ht="20.25" customHeight="1">
      <c r="A66" s="80"/>
      <c r="B66" s="257" t="s">
        <v>139</v>
      </c>
      <c r="C66" s="287"/>
      <c r="D66" s="288"/>
      <c r="E66" s="80"/>
      <c r="F66" s="80"/>
      <c r="G66" s="81"/>
      <c r="H66" s="80"/>
    </row>
    <row r="67" spans="1:8" ht="32.25" customHeight="1">
      <c r="A67" s="80"/>
      <c r="B67" s="257" t="s">
        <v>140</v>
      </c>
      <c r="C67" s="287"/>
      <c r="D67" s="288"/>
      <c r="E67" s="80"/>
      <c r="F67" s="80"/>
      <c r="G67" s="81"/>
      <c r="H67" s="80"/>
    </row>
    <row r="68" spans="1:8" ht="22.5" customHeight="1">
      <c r="A68" s="80"/>
      <c r="B68" s="272" t="s">
        <v>141</v>
      </c>
      <c r="C68" s="273"/>
      <c r="D68" s="274"/>
      <c r="E68" s="80"/>
      <c r="F68" s="80"/>
      <c r="G68" s="81"/>
      <c r="H68" s="80"/>
    </row>
    <row r="69" spans="1:8" ht="39.75" customHeight="1">
      <c r="A69" s="80"/>
      <c r="B69" s="272" t="s">
        <v>142</v>
      </c>
      <c r="C69" s="273"/>
      <c r="D69" s="274"/>
      <c r="E69" s="80"/>
      <c r="F69" s="80"/>
      <c r="G69" s="81"/>
      <c r="H69" s="80"/>
    </row>
    <row r="70" spans="1:8" ht="12.75" customHeight="1">
      <c r="A70" s="80"/>
      <c r="B70" s="284" t="s">
        <v>143</v>
      </c>
      <c r="C70" s="285"/>
      <c r="D70" s="286"/>
      <c r="E70" s="80"/>
      <c r="F70" s="80"/>
      <c r="G70" s="81"/>
      <c r="H70" s="80"/>
    </row>
    <row r="71" spans="1:8" ht="12.75">
      <c r="A71" s="80"/>
      <c r="B71" s="257" t="s">
        <v>144</v>
      </c>
      <c r="C71" s="287"/>
      <c r="D71" s="288"/>
      <c r="E71" s="80"/>
      <c r="F71" s="80"/>
      <c r="G71" s="81"/>
      <c r="H71" s="80"/>
    </row>
    <row r="72" spans="1:8" ht="12.75">
      <c r="A72" s="80"/>
      <c r="B72" s="257" t="s">
        <v>145</v>
      </c>
      <c r="C72" s="287"/>
      <c r="D72" s="288"/>
      <c r="E72" s="80"/>
      <c r="F72" s="80"/>
      <c r="G72" s="81"/>
      <c r="H72" s="80"/>
    </row>
    <row r="73" spans="1:8" ht="38.25" customHeight="1">
      <c r="A73" s="80"/>
      <c r="B73" s="257" t="s">
        <v>146</v>
      </c>
      <c r="C73" s="287"/>
      <c r="D73" s="288"/>
      <c r="E73" s="80"/>
      <c r="F73" s="80"/>
      <c r="G73" s="81"/>
      <c r="H73" s="80"/>
    </row>
    <row r="74" spans="1:8" ht="12.75">
      <c r="A74" s="80"/>
      <c r="B74" s="257" t="s">
        <v>147</v>
      </c>
      <c r="C74" s="287"/>
      <c r="D74" s="288"/>
      <c r="E74" s="80"/>
      <c r="F74" s="80"/>
      <c r="G74" s="81"/>
      <c r="H74" s="80"/>
    </row>
    <row r="75" spans="1:8" ht="12.75">
      <c r="A75" s="80"/>
      <c r="B75" s="257" t="s">
        <v>148</v>
      </c>
      <c r="C75" s="287"/>
      <c r="D75" s="288"/>
      <c r="E75" s="80"/>
      <c r="F75" s="80"/>
      <c r="G75" s="81"/>
      <c r="H75" s="80"/>
    </row>
    <row r="76" spans="1:8" ht="30" customHeight="1">
      <c r="A76" s="80"/>
      <c r="B76" s="257" t="s">
        <v>52</v>
      </c>
      <c r="C76" s="287"/>
      <c r="D76" s="288"/>
      <c r="E76" s="80"/>
      <c r="F76" s="80"/>
      <c r="G76" s="81"/>
      <c r="H76" s="80"/>
    </row>
    <row r="77" spans="1:8" ht="35.25" customHeight="1">
      <c r="A77" s="80"/>
      <c r="B77" s="257" t="s">
        <v>53</v>
      </c>
      <c r="C77" s="287"/>
      <c r="D77" s="288"/>
      <c r="E77" s="34">
        <f>SUM(E48:E76)</f>
        <v>0</v>
      </c>
      <c r="F77" s="34">
        <f>SUM(F48:F76)</f>
        <v>0</v>
      </c>
      <c r="G77" s="34">
        <f>SUM(G48:G76)</f>
        <v>0</v>
      </c>
      <c r="H77" s="34">
        <f>SUM(H48:H76)</f>
        <v>0</v>
      </c>
    </row>
    <row r="78" spans="1:8" ht="12.75">
      <c r="A78" s="86"/>
      <c r="B78" s="87"/>
      <c r="C78" s="87"/>
      <c r="D78" s="87"/>
      <c r="E78" s="68"/>
      <c r="F78" s="69"/>
      <c r="G78" s="69"/>
      <c r="H78" s="69"/>
    </row>
    <row r="79" spans="1:8" ht="12.75">
      <c r="A79" s="289" t="s">
        <v>422</v>
      </c>
      <c r="B79" s="289"/>
      <c r="C79" s="289"/>
      <c r="D79" s="289"/>
      <c r="E79" s="289"/>
      <c r="F79" s="289"/>
      <c r="G79" s="289"/>
      <c r="H79" s="289"/>
    </row>
    <row r="80" spans="1:8" ht="45">
      <c r="A80" s="78" t="s">
        <v>134</v>
      </c>
      <c r="B80" s="278" t="s">
        <v>424</v>
      </c>
      <c r="C80" s="279"/>
      <c r="D80" s="280"/>
      <c r="E80" s="78" t="s">
        <v>135</v>
      </c>
      <c r="F80" s="78" t="s">
        <v>119</v>
      </c>
      <c r="G80" s="78" t="s">
        <v>136</v>
      </c>
      <c r="H80" s="78" t="s">
        <v>425</v>
      </c>
    </row>
    <row r="81" spans="1:8" ht="12.75">
      <c r="A81" s="80">
        <v>1</v>
      </c>
      <c r="B81" s="269">
        <v>2</v>
      </c>
      <c r="C81" s="270"/>
      <c r="D81" s="271"/>
      <c r="E81" s="80">
        <v>3</v>
      </c>
      <c r="F81" s="80">
        <v>4</v>
      </c>
      <c r="G81" s="80">
        <v>5</v>
      </c>
      <c r="H81" s="80">
        <v>6</v>
      </c>
    </row>
    <row r="82" spans="1:8" ht="12.75">
      <c r="A82" s="80"/>
      <c r="B82" s="266" t="s">
        <v>137</v>
      </c>
      <c r="C82" s="267"/>
      <c r="D82" s="268"/>
      <c r="E82" s="80"/>
      <c r="F82" s="80"/>
      <c r="G82" s="80"/>
      <c r="H82" s="80"/>
    </row>
    <row r="83" spans="1:8" ht="12.75">
      <c r="A83" s="80"/>
      <c r="B83" s="266" t="s">
        <v>326</v>
      </c>
      <c r="C83" s="267"/>
      <c r="D83" s="268"/>
      <c r="E83" s="88"/>
      <c r="F83" s="89"/>
      <c r="G83" s="90"/>
      <c r="H83" s="91"/>
    </row>
    <row r="84" spans="1:8" ht="12.75">
      <c r="A84" s="80"/>
      <c r="B84" s="272" t="s">
        <v>38</v>
      </c>
      <c r="C84" s="273"/>
      <c r="D84" s="274"/>
      <c r="E84" s="92"/>
      <c r="F84" s="89"/>
      <c r="G84" s="90"/>
      <c r="H84" s="90"/>
    </row>
    <row r="85" spans="1:8" ht="12.75">
      <c r="A85" s="80" t="s">
        <v>488</v>
      </c>
      <c r="B85" s="272" t="s">
        <v>486</v>
      </c>
      <c r="C85" s="273"/>
      <c r="D85" s="274"/>
      <c r="E85" s="92">
        <v>336</v>
      </c>
      <c r="F85" s="89">
        <v>600957.83</v>
      </c>
      <c r="G85" s="90">
        <v>0</v>
      </c>
      <c r="H85" s="90">
        <f>G85-F85</f>
        <v>-600957.83</v>
      </c>
    </row>
    <row r="86" spans="1:8" ht="12.75">
      <c r="A86" s="84" t="s">
        <v>487</v>
      </c>
      <c r="B86" s="272" t="s">
        <v>489</v>
      </c>
      <c r="C86" s="273"/>
      <c r="D86" s="274"/>
      <c r="E86" s="88"/>
      <c r="F86" s="90">
        <v>244478.75</v>
      </c>
      <c r="G86" s="90">
        <v>123776.45</v>
      </c>
      <c r="H86" s="90">
        <f aca="true" t="shared" si="0" ref="H86:H95">SUM(G86-F86)</f>
        <v>-120702.3</v>
      </c>
    </row>
    <row r="87" spans="1:8" ht="12.75">
      <c r="A87" s="84" t="s">
        <v>492</v>
      </c>
      <c r="B87" s="272" t="s">
        <v>493</v>
      </c>
      <c r="C87" s="273"/>
      <c r="D87" s="274"/>
      <c r="E87" s="88">
        <v>100</v>
      </c>
      <c r="F87" s="90">
        <v>201000</v>
      </c>
      <c r="G87" s="90">
        <v>0</v>
      </c>
      <c r="H87" s="90">
        <f t="shared" si="0"/>
        <v>-201000</v>
      </c>
    </row>
    <row r="88" spans="1:8" ht="12.75">
      <c r="A88" s="84" t="s">
        <v>492</v>
      </c>
      <c r="B88" s="272" t="s">
        <v>494</v>
      </c>
      <c r="C88" s="273"/>
      <c r="D88" s="274"/>
      <c r="E88" s="88">
        <v>34469</v>
      </c>
      <c r="F88" s="90">
        <v>34469</v>
      </c>
      <c r="G88" s="90">
        <v>0</v>
      </c>
      <c r="H88" s="90">
        <f t="shared" si="0"/>
        <v>-34469</v>
      </c>
    </row>
    <row r="89" spans="1:8" ht="12.75">
      <c r="A89" s="84" t="s">
        <v>492</v>
      </c>
      <c r="B89" s="257" t="s">
        <v>495</v>
      </c>
      <c r="C89" s="258"/>
      <c r="D89" s="259"/>
      <c r="E89" s="88">
        <v>178069</v>
      </c>
      <c r="F89" s="90">
        <v>44749.73</v>
      </c>
      <c r="G89" s="90">
        <v>11574.49</v>
      </c>
      <c r="H89" s="90">
        <f t="shared" si="0"/>
        <v>-33175.240000000005</v>
      </c>
    </row>
    <row r="90" spans="1:8" ht="12.75">
      <c r="A90" s="84" t="s">
        <v>492</v>
      </c>
      <c r="B90" s="257" t="s">
        <v>496</v>
      </c>
      <c r="C90" s="258"/>
      <c r="D90" s="259"/>
      <c r="E90" s="88">
        <v>10275</v>
      </c>
      <c r="F90" s="90">
        <v>10275</v>
      </c>
      <c r="G90" s="90">
        <v>0</v>
      </c>
      <c r="H90" s="90">
        <f t="shared" si="0"/>
        <v>-10275</v>
      </c>
    </row>
    <row r="91" spans="1:8" ht="12.75">
      <c r="A91" s="84" t="s">
        <v>492</v>
      </c>
      <c r="B91" s="257" t="s">
        <v>497</v>
      </c>
      <c r="C91" s="258"/>
      <c r="D91" s="259"/>
      <c r="E91" s="88">
        <v>10952</v>
      </c>
      <c r="F91" s="90">
        <v>10952</v>
      </c>
      <c r="G91" s="90">
        <v>0</v>
      </c>
      <c r="H91" s="90">
        <f t="shared" si="0"/>
        <v>-10952</v>
      </c>
    </row>
    <row r="92" spans="1:8" ht="12.75">
      <c r="A92" s="84" t="s">
        <v>492</v>
      </c>
      <c r="B92" s="257" t="s">
        <v>498</v>
      </c>
      <c r="C92" s="258"/>
      <c r="D92" s="259"/>
      <c r="E92" s="88">
        <v>1969609</v>
      </c>
      <c r="F92" s="90">
        <v>1969609</v>
      </c>
      <c r="G92" s="90">
        <v>0</v>
      </c>
      <c r="H92" s="90">
        <f t="shared" si="0"/>
        <v>-1969609</v>
      </c>
    </row>
    <row r="93" spans="1:8" ht="12.75">
      <c r="A93" s="84" t="s">
        <v>492</v>
      </c>
      <c r="B93" s="257" t="s">
        <v>500</v>
      </c>
      <c r="C93" s="258"/>
      <c r="D93" s="259"/>
      <c r="E93" s="88">
        <v>43210</v>
      </c>
      <c r="F93" s="90">
        <v>43210</v>
      </c>
      <c r="G93" s="90">
        <v>0</v>
      </c>
      <c r="H93" s="90">
        <f t="shared" si="0"/>
        <v>-43210</v>
      </c>
    </row>
    <row r="94" spans="1:8" ht="12.75">
      <c r="A94" s="84" t="s">
        <v>499</v>
      </c>
      <c r="B94" s="272" t="s">
        <v>501</v>
      </c>
      <c r="C94" s="273"/>
      <c r="D94" s="274"/>
      <c r="E94" s="88">
        <v>1025</v>
      </c>
      <c r="F94" s="90">
        <v>158.39</v>
      </c>
      <c r="G94" s="90">
        <v>81628.13</v>
      </c>
      <c r="H94" s="90">
        <f t="shared" si="0"/>
        <v>81469.74</v>
      </c>
    </row>
    <row r="95" spans="1:8" ht="12.75">
      <c r="A95" s="84" t="s">
        <v>499</v>
      </c>
      <c r="B95" s="257" t="s">
        <v>502</v>
      </c>
      <c r="C95" s="258"/>
      <c r="D95" s="259"/>
      <c r="E95" s="88">
        <v>60</v>
      </c>
      <c r="F95" s="90">
        <v>211050</v>
      </c>
      <c r="G95" s="90">
        <v>0</v>
      </c>
      <c r="H95" s="90">
        <f t="shared" si="0"/>
        <v>-211050</v>
      </c>
    </row>
    <row r="96" spans="1:8" ht="12.75">
      <c r="A96" s="80"/>
      <c r="B96" s="272" t="s">
        <v>39</v>
      </c>
      <c r="C96" s="273"/>
      <c r="D96" s="274"/>
      <c r="E96" s="85"/>
      <c r="F96" s="80"/>
      <c r="G96" s="80"/>
      <c r="H96" s="80"/>
    </row>
    <row r="97" spans="1:8" ht="12.75">
      <c r="A97" s="80"/>
      <c r="B97" s="272"/>
      <c r="C97" s="273"/>
      <c r="D97" s="274"/>
      <c r="E97" s="85"/>
      <c r="F97" s="80"/>
      <c r="G97" s="80"/>
      <c r="H97" s="80"/>
    </row>
    <row r="98" spans="1:8" ht="12.75">
      <c r="A98" s="80"/>
      <c r="B98" s="266" t="s">
        <v>50</v>
      </c>
      <c r="C98" s="267"/>
      <c r="D98" s="268"/>
      <c r="E98" s="85"/>
      <c r="F98" s="80"/>
      <c r="G98" s="80"/>
      <c r="H98" s="80"/>
    </row>
    <row r="99" spans="1:8" ht="12.75">
      <c r="A99" s="80"/>
      <c r="B99" s="272" t="s">
        <v>38</v>
      </c>
      <c r="C99" s="273"/>
      <c r="D99" s="274"/>
      <c r="E99" s="85"/>
      <c r="F99" s="80"/>
      <c r="G99" s="80"/>
      <c r="H99" s="80"/>
    </row>
    <row r="100" spans="1:8" ht="12.75">
      <c r="A100" s="80"/>
      <c r="B100" s="272" t="s">
        <v>39</v>
      </c>
      <c r="C100" s="273"/>
      <c r="D100" s="274"/>
      <c r="E100" s="85"/>
      <c r="F100" s="80"/>
      <c r="G100" s="80"/>
      <c r="H100" s="80"/>
    </row>
    <row r="101" spans="1:8" ht="12.75">
      <c r="A101" s="80"/>
      <c r="B101" s="272"/>
      <c r="C101" s="273"/>
      <c r="D101" s="274"/>
      <c r="E101" s="85"/>
      <c r="F101" s="80"/>
      <c r="G101" s="80"/>
      <c r="H101" s="80"/>
    </row>
    <row r="102" spans="1:8" ht="35.25" customHeight="1">
      <c r="A102" s="80"/>
      <c r="B102" s="284" t="s">
        <v>426</v>
      </c>
      <c r="C102" s="285"/>
      <c r="D102" s="286"/>
      <c r="E102" s="88">
        <f>SUM(E85:E101)</f>
        <v>2248105</v>
      </c>
      <c r="F102" s="88">
        <f>SUM(F85:F101)</f>
        <v>3370909.7</v>
      </c>
      <c r="G102" s="88">
        <f>SUM(G85:G101)</f>
        <v>216979.07</v>
      </c>
      <c r="H102" s="88">
        <f>SUM(H85:H101)</f>
        <v>-3153930.63</v>
      </c>
    </row>
    <row r="103" spans="1:8" ht="12.75">
      <c r="A103" s="86"/>
      <c r="B103" s="87"/>
      <c r="C103" s="87"/>
      <c r="D103" s="87"/>
      <c r="E103" s="93"/>
      <c r="F103" s="94"/>
      <c r="G103" s="94"/>
      <c r="H103" s="94"/>
    </row>
    <row r="104" spans="1:8" ht="12.75">
      <c r="A104" s="77" t="s">
        <v>163</v>
      </c>
      <c r="B104" s="243" t="s">
        <v>55</v>
      </c>
      <c r="C104" s="243"/>
      <c r="D104" s="283" t="s">
        <v>56</v>
      </c>
      <c r="E104" s="283"/>
      <c r="F104" s="95" t="s">
        <v>54</v>
      </c>
      <c r="G104" s="282" t="s">
        <v>368</v>
      </c>
      <c r="H104" s="282"/>
    </row>
    <row r="105" spans="1:8" ht="12.75">
      <c r="A105" s="77" t="s">
        <v>511</v>
      </c>
      <c r="D105" s="250"/>
      <c r="E105" s="250"/>
      <c r="F105" s="77"/>
      <c r="G105" s="96"/>
      <c r="H105" s="52"/>
    </row>
    <row r="106" spans="2:6" ht="12.75">
      <c r="B106" s="50"/>
      <c r="D106" s="77"/>
      <c r="E106" s="77"/>
      <c r="F106" s="77"/>
    </row>
    <row r="107" spans="1:8" ht="12.75">
      <c r="A107" s="77"/>
      <c r="B107" s="77"/>
      <c r="C107" s="77"/>
      <c r="F107" s="77"/>
      <c r="G107" s="77"/>
      <c r="H107" s="77"/>
    </row>
    <row r="108" spans="1:2" ht="12.75">
      <c r="A108" s="77"/>
      <c r="B108" s="77"/>
    </row>
    <row r="109" ht="12.75">
      <c r="A109" s="77"/>
    </row>
  </sheetData>
  <sheetProtection/>
  <mergeCells count="95">
    <mergeCell ref="B26:D26"/>
    <mergeCell ref="B39:D39"/>
    <mergeCell ref="B33:D33"/>
    <mergeCell ref="B31:D31"/>
    <mergeCell ref="B32:D32"/>
    <mergeCell ref="B37:D37"/>
    <mergeCell ref="B22:D22"/>
    <mergeCell ref="B23:D23"/>
    <mergeCell ref="B29:D29"/>
    <mergeCell ref="B44:D44"/>
    <mergeCell ref="B42:D42"/>
    <mergeCell ref="B36:D36"/>
    <mergeCell ref="B27:D27"/>
    <mergeCell ref="B28:D28"/>
    <mergeCell ref="B24:D24"/>
    <mergeCell ref="B25:D25"/>
    <mergeCell ref="B18:D18"/>
    <mergeCell ref="B19:D19"/>
    <mergeCell ref="B20:D20"/>
    <mergeCell ref="B21:D21"/>
    <mergeCell ref="B61:D61"/>
    <mergeCell ref="B45:D45"/>
    <mergeCell ref="B41:D41"/>
    <mergeCell ref="B30:D30"/>
    <mergeCell ref="B43:D43"/>
    <mergeCell ref="B46:D46"/>
    <mergeCell ref="B48:D48"/>
    <mergeCell ref="B51:D51"/>
    <mergeCell ref="B55:D55"/>
    <mergeCell ref="B38:D38"/>
    <mergeCell ref="B63:D63"/>
    <mergeCell ref="B60:D60"/>
    <mergeCell ref="B59:D59"/>
    <mergeCell ref="B68:D68"/>
    <mergeCell ref="B67:D67"/>
    <mergeCell ref="B66:D66"/>
    <mergeCell ref="B40:D40"/>
    <mergeCell ref="B58:D58"/>
    <mergeCell ref="B57:D57"/>
    <mergeCell ref="B56:D56"/>
    <mergeCell ref="B62:D62"/>
    <mergeCell ref="B64:D64"/>
    <mergeCell ref="B49:D49"/>
    <mergeCell ref="B77:D77"/>
    <mergeCell ref="B76:D76"/>
    <mergeCell ref="B75:D75"/>
    <mergeCell ref="B71:D71"/>
    <mergeCell ref="B70:D70"/>
    <mergeCell ref="B69:D69"/>
    <mergeCell ref="B88:D88"/>
    <mergeCell ref="B87:D87"/>
    <mergeCell ref="B86:D86"/>
    <mergeCell ref="B65:D65"/>
    <mergeCell ref="B72:D72"/>
    <mergeCell ref="B84:D84"/>
    <mergeCell ref="B83:D83"/>
    <mergeCell ref="B82:D82"/>
    <mergeCell ref="B81:D81"/>
    <mergeCell ref="B80:D80"/>
    <mergeCell ref="B100:D100"/>
    <mergeCell ref="B99:D99"/>
    <mergeCell ref="B93:D93"/>
    <mergeCell ref="B74:D74"/>
    <mergeCell ref="B73:D73"/>
    <mergeCell ref="B98:D98"/>
    <mergeCell ref="A79:H79"/>
    <mergeCell ref="B97:D97"/>
    <mergeCell ref="B96:D96"/>
    <mergeCell ref="B94:D94"/>
    <mergeCell ref="D105:E105"/>
    <mergeCell ref="G104:H104"/>
    <mergeCell ref="D104:E104"/>
    <mergeCell ref="B104:C104"/>
    <mergeCell ref="B102:D102"/>
    <mergeCell ref="B101:D101"/>
    <mergeCell ref="A9:H9"/>
    <mergeCell ref="B17:D17"/>
    <mergeCell ref="B16:D16"/>
    <mergeCell ref="B15:D15"/>
    <mergeCell ref="B14:D14"/>
    <mergeCell ref="B50:D50"/>
    <mergeCell ref="B47:D47"/>
    <mergeCell ref="B13:D13"/>
    <mergeCell ref="B35:D35"/>
    <mergeCell ref="B34:D34"/>
    <mergeCell ref="B95:D95"/>
    <mergeCell ref="B89:D89"/>
    <mergeCell ref="B90:D90"/>
    <mergeCell ref="B91:D91"/>
    <mergeCell ref="B92:D92"/>
    <mergeCell ref="A10:H10"/>
    <mergeCell ref="B54:D54"/>
    <mergeCell ref="B53:D53"/>
    <mergeCell ref="B52:D52"/>
    <mergeCell ref="B85:D8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28" sqref="I28"/>
    </sheetView>
  </sheetViews>
  <sheetFormatPr defaultColWidth="9.140625" defaultRowHeight="12.75"/>
  <cols>
    <col min="3" max="3" width="10.00390625" style="0" bestFit="1" customWidth="1"/>
    <col min="4" max="4" width="15.57421875" style="0" customWidth="1"/>
  </cols>
  <sheetData>
    <row r="1" spans="1:10" ht="12.75">
      <c r="A1" s="240" t="s">
        <v>519</v>
      </c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.75">
      <c r="A2" s="218" t="s">
        <v>450</v>
      </c>
      <c r="B2" s="218"/>
      <c r="C2" s="219"/>
      <c r="D2" s="219"/>
      <c r="E2" s="220"/>
      <c r="F2" s="220"/>
      <c r="G2" s="220"/>
      <c r="H2" s="220"/>
      <c r="I2" s="220"/>
      <c r="J2" s="220"/>
    </row>
    <row r="3" spans="1:10" ht="12.75">
      <c r="A3" s="218" t="s">
        <v>451</v>
      </c>
      <c r="B3" s="221"/>
      <c r="C3" s="222"/>
      <c r="D3" s="222"/>
      <c r="E3" s="220"/>
      <c r="F3" s="220"/>
      <c r="G3" s="220"/>
      <c r="H3" s="220"/>
      <c r="I3" s="220"/>
      <c r="J3" s="220"/>
    </row>
    <row r="4" spans="1:10" ht="12.75">
      <c r="A4" s="218" t="s">
        <v>452</v>
      </c>
      <c r="B4" s="218"/>
      <c r="C4" s="219"/>
      <c r="D4" s="219"/>
      <c r="E4" s="220"/>
      <c r="F4" s="220"/>
      <c r="G4" s="220"/>
      <c r="H4" s="220"/>
      <c r="I4" s="220"/>
      <c r="J4" s="220"/>
    </row>
    <row r="5" spans="1:10" ht="12.75">
      <c r="A5" s="218" t="s">
        <v>329</v>
      </c>
      <c r="B5" s="218"/>
      <c r="C5" s="223"/>
      <c r="D5" s="223"/>
      <c r="E5" s="220"/>
      <c r="F5" s="220"/>
      <c r="G5" s="220"/>
      <c r="H5" s="220"/>
      <c r="I5" s="220"/>
      <c r="J5" s="220"/>
    </row>
    <row r="6" spans="1:10" ht="12.75">
      <c r="A6" s="218" t="s">
        <v>441</v>
      </c>
      <c r="B6" s="218"/>
      <c r="C6" s="223"/>
      <c r="D6" s="223"/>
      <c r="E6" s="220"/>
      <c r="F6" s="220"/>
      <c r="G6" s="220"/>
      <c r="H6" s="220"/>
      <c r="I6" s="220"/>
      <c r="J6" s="220"/>
    </row>
    <row r="7" spans="1:10" ht="12.75">
      <c r="A7" s="224"/>
      <c r="B7" s="224"/>
      <c r="C7" s="225"/>
      <c r="D7" s="225"/>
      <c r="E7" s="225"/>
      <c r="F7" s="225"/>
      <c r="G7" s="225"/>
      <c r="H7" s="225"/>
      <c r="I7" s="225"/>
      <c r="J7" s="22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ht="12.75">
      <c r="A1" s="123" t="s">
        <v>449</v>
      </c>
    </row>
    <row r="2" ht="12.75">
      <c r="A2" s="123" t="s">
        <v>450</v>
      </c>
    </row>
    <row r="3" ht="12.75">
      <c r="A3" s="123" t="s">
        <v>451</v>
      </c>
    </row>
    <row r="4" ht="12.75">
      <c r="A4" s="123" t="s">
        <v>452</v>
      </c>
    </row>
    <row r="5" ht="12.75">
      <c r="A5" s="123" t="s">
        <v>329</v>
      </c>
    </row>
    <row r="6" ht="12.75">
      <c r="A6" s="123" t="s">
        <v>441</v>
      </c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26" t="s">
        <v>503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05" t="s">
        <v>453</v>
      </c>
      <c r="B10" s="306"/>
      <c r="C10" s="307"/>
      <c r="D10" s="293" t="s">
        <v>1</v>
      </c>
      <c r="E10" s="317" t="s">
        <v>118</v>
      </c>
      <c r="F10" s="293" t="s">
        <v>1</v>
      </c>
      <c r="G10" s="299" t="s">
        <v>454</v>
      </c>
      <c r="H10" s="293" t="s">
        <v>1</v>
      </c>
      <c r="I10" s="302" t="s">
        <v>455</v>
      </c>
      <c r="J10" s="293" t="s">
        <v>1</v>
      </c>
      <c r="K10" s="299" t="s">
        <v>456</v>
      </c>
      <c r="L10" s="293" t="s">
        <v>1</v>
      </c>
      <c r="M10" s="296" t="s">
        <v>120</v>
      </c>
      <c r="N10" s="293" t="s">
        <v>1</v>
      </c>
      <c r="O10" s="321" t="s">
        <v>457</v>
      </c>
      <c r="P10" s="293" t="s">
        <v>1</v>
      </c>
      <c r="Q10" s="324" t="s">
        <v>127</v>
      </c>
      <c r="R10" s="132"/>
      <c r="S10" s="132"/>
    </row>
    <row r="11" spans="1:19" s="133" customFormat="1" ht="12.75">
      <c r="A11" s="308" t="s">
        <v>458</v>
      </c>
      <c r="B11" s="311" t="s">
        <v>459</v>
      </c>
      <c r="C11" s="302" t="s">
        <v>460</v>
      </c>
      <c r="D11" s="294"/>
      <c r="E11" s="318"/>
      <c r="F11" s="294"/>
      <c r="G11" s="300"/>
      <c r="H11" s="294"/>
      <c r="I11" s="303"/>
      <c r="J11" s="294"/>
      <c r="K11" s="300"/>
      <c r="L11" s="294"/>
      <c r="M11" s="297"/>
      <c r="N11" s="294"/>
      <c r="O11" s="322"/>
      <c r="P11" s="294"/>
      <c r="Q11" s="325"/>
      <c r="R11" s="132"/>
      <c r="S11" s="132"/>
    </row>
    <row r="12" spans="1:19" s="133" customFormat="1" ht="12.75">
      <c r="A12" s="309"/>
      <c r="B12" s="312"/>
      <c r="C12" s="303"/>
      <c r="D12" s="294"/>
      <c r="E12" s="318"/>
      <c r="F12" s="294"/>
      <c r="G12" s="300"/>
      <c r="H12" s="294"/>
      <c r="I12" s="303"/>
      <c r="J12" s="294"/>
      <c r="K12" s="300"/>
      <c r="L12" s="294"/>
      <c r="M12" s="297"/>
      <c r="N12" s="294"/>
      <c r="O12" s="322"/>
      <c r="P12" s="294"/>
      <c r="Q12" s="325"/>
      <c r="R12" s="132"/>
      <c r="S12" s="132"/>
    </row>
    <row r="13" spans="1:19" s="133" customFormat="1" ht="12.75">
      <c r="A13" s="310"/>
      <c r="B13" s="313"/>
      <c r="C13" s="304"/>
      <c r="D13" s="294"/>
      <c r="E13" s="319"/>
      <c r="F13" s="294"/>
      <c r="G13" s="301"/>
      <c r="H13" s="294"/>
      <c r="I13" s="304"/>
      <c r="J13" s="294"/>
      <c r="K13" s="301"/>
      <c r="L13" s="294"/>
      <c r="M13" s="298"/>
      <c r="N13" s="294"/>
      <c r="O13" s="323"/>
      <c r="P13" s="294"/>
      <c r="Q13" s="326"/>
      <c r="R13" s="132"/>
      <c r="S13" s="132"/>
    </row>
    <row r="14" spans="1:19" s="133" customFormat="1" ht="12.75">
      <c r="A14" s="314">
        <v>1</v>
      </c>
      <c r="B14" s="315"/>
      <c r="C14" s="316"/>
      <c r="D14" s="295"/>
      <c r="E14" s="137">
        <v>2</v>
      </c>
      <c r="F14" s="295"/>
      <c r="G14" s="138">
        <v>3</v>
      </c>
      <c r="H14" s="295"/>
      <c r="I14" s="136">
        <v>4</v>
      </c>
      <c r="J14" s="295"/>
      <c r="K14" s="138">
        <v>5</v>
      </c>
      <c r="L14" s="295"/>
      <c r="M14" s="139">
        <v>6</v>
      </c>
      <c r="N14" s="295"/>
      <c r="O14" s="138">
        <v>7</v>
      </c>
      <c r="P14" s="295"/>
      <c r="Q14" s="138">
        <v>8</v>
      </c>
      <c r="R14" s="132"/>
      <c r="S14" s="132"/>
    </row>
    <row r="15" spans="1:19" s="133" customFormat="1" ht="12.75">
      <c r="A15" s="140" t="s">
        <v>326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  <c r="S15" s="132"/>
    </row>
    <row r="16" spans="1:19" s="133" customFormat="1" ht="12.75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  <c r="S16" s="132"/>
    </row>
    <row r="17" spans="1:17" s="133" customFormat="1" ht="12.75">
      <c r="A17" s="160"/>
      <c r="B17" s="161"/>
      <c r="C17" s="162"/>
      <c r="D17" s="163"/>
      <c r="E17" s="164"/>
      <c r="F17" s="163"/>
      <c r="G17" s="162"/>
      <c r="H17" s="163"/>
      <c r="I17" s="165" t="e">
        <f>SUM(#REF!)</f>
        <v>#REF!</v>
      </c>
      <c r="J17" s="163"/>
      <c r="K17" s="166"/>
      <c r="L17" s="163"/>
      <c r="M17" s="165" t="e">
        <f>SUM(#REF!)</f>
        <v>#REF!</v>
      </c>
      <c r="N17" s="163"/>
      <c r="O17" s="167"/>
      <c r="P17" s="163"/>
      <c r="Q17" s="168" t="e">
        <f>SUM(#REF!)</f>
        <v>#REF!</v>
      </c>
    </row>
    <row r="18" spans="1:17" s="133" customFormat="1" ht="12.75">
      <c r="A18" s="169" t="s">
        <v>39</v>
      </c>
      <c r="B18" s="169"/>
      <c r="C18" s="170"/>
      <c r="D18" s="171">
        <v>603</v>
      </c>
      <c r="E18" s="172"/>
      <c r="F18" s="171">
        <v>614</v>
      </c>
      <c r="G18" s="172"/>
      <c r="H18" s="171">
        <v>625</v>
      </c>
      <c r="I18" s="173"/>
      <c r="J18" s="171">
        <v>636</v>
      </c>
      <c r="K18" s="173"/>
      <c r="L18" s="171">
        <v>647</v>
      </c>
      <c r="M18" s="173"/>
      <c r="N18" s="171">
        <v>658</v>
      </c>
      <c r="O18" s="173"/>
      <c r="P18" s="171">
        <v>669</v>
      </c>
      <c r="Q18" s="174"/>
    </row>
    <row r="19" spans="1:19" s="133" customFormat="1" ht="23.25" customHeight="1">
      <c r="A19" s="157" t="s">
        <v>461</v>
      </c>
      <c r="B19" s="157"/>
      <c r="C19" s="175"/>
      <c r="D19" s="176">
        <v>604</v>
      </c>
      <c r="E19" s="177"/>
      <c r="F19" s="178">
        <v>615</v>
      </c>
      <c r="G19" s="175"/>
      <c r="H19" s="178">
        <v>626</v>
      </c>
      <c r="I19" s="179"/>
      <c r="J19" s="180">
        <v>637</v>
      </c>
      <c r="K19" s="163"/>
      <c r="L19" s="181">
        <v>648</v>
      </c>
      <c r="M19" s="179"/>
      <c r="N19" s="182">
        <v>659</v>
      </c>
      <c r="O19" s="163"/>
      <c r="P19" s="180">
        <v>670</v>
      </c>
      <c r="Q19" s="183"/>
      <c r="R19" s="132"/>
      <c r="S19" s="132"/>
    </row>
    <row r="20" spans="1:17" s="133" customFormat="1" ht="12.75">
      <c r="A20" s="157" t="s">
        <v>462</v>
      </c>
      <c r="B20" s="157"/>
      <c r="C20" s="184"/>
      <c r="D20" s="176">
        <v>605</v>
      </c>
      <c r="E20" s="163"/>
      <c r="F20" s="178">
        <v>616</v>
      </c>
      <c r="G20" s="185"/>
      <c r="H20" s="181">
        <v>627</v>
      </c>
      <c r="I20" s="186" t="e">
        <f>SUM(#REF!)</f>
        <v>#REF!</v>
      </c>
      <c r="J20" s="178">
        <v>638</v>
      </c>
      <c r="K20" s="187"/>
      <c r="L20" s="181">
        <v>649</v>
      </c>
      <c r="M20" s="186" t="e">
        <f>SUM(#REF!)</f>
        <v>#REF!</v>
      </c>
      <c r="N20" s="188">
        <v>660</v>
      </c>
      <c r="O20" s="175"/>
      <c r="P20" s="181">
        <v>671</v>
      </c>
      <c r="Q20" s="189" t="e">
        <f>SUM(#REF!)</f>
        <v>#REF!</v>
      </c>
    </row>
    <row r="21" spans="1:17" s="133" customFormat="1" ht="12.75">
      <c r="A21" s="157"/>
      <c r="B21" s="157"/>
      <c r="C21" s="184"/>
      <c r="D21" s="176"/>
      <c r="E21" s="124"/>
      <c r="F21" s="178"/>
      <c r="G21" s="185"/>
      <c r="H21" s="181"/>
      <c r="I21" s="186"/>
      <c r="J21" s="178"/>
      <c r="K21" s="187"/>
      <c r="L21" s="181"/>
      <c r="M21" s="186"/>
      <c r="N21" s="188"/>
      <c r="O21" s="175"/>
      <c r="P21" s="181"/>
      <c r="Q21" s="189"/>
    </row>
    <row r="22" spans="1:21" s="133" customFormat="1" ht="12.75" customHeight="1">
      <c r="A22" s="190" t="s">
        <v>463</v>
      </c>
      <c r="B22" s="190"/>
      <c r="C22" s="184"/>
      <c r="D22" s="176">
        <v>606</v>
      </c>
      <c r="E22" s="191"/>
      <c r="F22" s="178">
        <v>617</v>
      </c>
      <c r="G22" s="185"/>
      <c r="H22" s="181">
        <v>628</v>
      </c>
      <c r="I22" s="186"/>
      <c r="J22" s="178">
        <v>639</v>
      </c>
      <c r="K22" s="187"/>
      <c r="L22" s="181">
        <v>650</v>
      </c>
      <c r="M22" s="186"/>
      <c r="N22" s="188">
        <v>661</v>
      </c>
      <c r="O22" s="175"/>
      <c r="P22" s="181">
        <v>672</v>
      </c>
      <c r="Q22" s="192"/>
      <c r="R22" s="132"/>
      <c r="S22" s="132"/>
      <c r="T22" s="193"/>
      <c r="U22" s="193"/>
    </row>
    <row r="23" spans="1:21" s="133" customFormat="1" ht="12.75" customHeight="1">
      <c r="A23" s="157" t="s">
        <v>38</v>
      </c>
      <c r="B23" s="157"/>
      <c r="C23" s="184"/>
      <c r="D23" s="176">
        <v>607</v>
      </c>
      <c r="E23" s="191"/>
      <c r="F23" s="178">
        <v>618</v>
      </c>
      <c r="G23" s="185"/>
      <c r="H23" s="181">
        <v>629</v>
      </c>
      <c r="I23" s="175"/>
      <c r="J23" s="178">
        <v>640</v>
      </c>
      <c r="K23" s="187"/>
      <c r="L23" s="181">
        <v>651</v>
      </c>
      <c r="M23" s="194"/>
      <c r="N23" s="188">
        <v>662</v>
      </c>
      <c r="O23" s="175"/>
      <c r="P23" s="181">
        <v>673</v>
      </c>
      <c r="Q23" s="175"/>
      <c r="R23" s="132"/>
      <c r="S23" s="132"/>
      <c r="T23" s="193"/>
      <c r="U23" s="193"/>
    </row>
    <row r="24" spans="1:21" s="133" customFormat="1" ht="12.75">
      <c r="A24" s="157" t="s">
        <v>39</v>
      </c>
      <c r="B24" s="157"/>
      <c r="C24" s="184"/>
      <c r="D24" s="176">
        <v>608</v>
      </c>
      <c r="E24" s="175"/>
      <c r="F24" s="176">
        <v>619</v>
      </c>
      <c r="G24" s="159"/>
      <c r="H24" s="176">
        <v>630</v>
      </c>
      <c r="I24" s="195"/>
      <c r="J24" s="178">
        <v>641</v>
      </c>
      <c r="K24" s="187"/>
      <c r="L24" s="181">
        <v>652</v>
      </c>
      <c r="M24" s="195"/>
      <c r="N24" s="181">
        <v>663</v>
      </c>
      <c r="O24" s="175"/>
      <c r="P24" s="181">
        <v>674</v>
      </c>
      <c r="Q24" s="196"/>
      <c r="R24" s="132"/>
      <c r="S24" s="132"/>
      <c r="T24" s="193"/>
      <c r="U24" s="193"/>
    </row>
    <row r="25" spans="1:21" s="133" customFormat="1" ht="12.75">
      <c r="A25" s="157" t="s">
        <v>461</v>
      </c>
      <c r="B25" s="157"/>
      <c r="C25" s="184"/>
      <c r="D25" s="176">
        <v>609</v>
      </c>
      <c r="E25" s="124"/>
      <c r="F25" s="176">
        <v>620</v>
      </c>
      <c r="G25" s="124"/>
      <c r="H25" s="176">
        <v>631</v>
      </c>
      <c r="I25" s="124"/>
      <c r="J25" s="178">
        <v>642</v>
      </c>
      <c r="K25" s="124"/>
      <c r="L25" s="181">
        <v>653</v>
      </c>
      <c r="M25" s="124"/>
      <c r="N25" s="181">
        <v>664</v>
      </c>
      <c r="O25" s="124"/>
      <c r="P25" s="181">
        <v>675</v>
      </c>
      <c r="Q25" s="158"/>
      <c r="R25" s="132"/>
      <c r="S25" s="132"/>
      <c r="T25" s="193"/>
      <c r="U25" s="193"/>
    </row>
    <row r="26" spans="1:21" s="133" customFormat="1" ht="12.75">
      <c r="A26" s="197" t="s">
        <v>464</v>
      </c>
      <c r="B26" s="198"/>
      <c r="C26" s="199"/>
      <c r="D26" s="176">
        <v>610</v>
      </c>
      <c r="E26" s="200"/>
      <c r="F26" s="176">
        <v>621</v>
      </c>
      <c r="G26" s="201"/>
      <c r="H26" s="176">
        <v>632</v>
      </c>
      <c r="I26" s="202"/>
      <c r="J26" s="178">
        <v>643</v>
      </c>
      <c r="K26" s="203"/>
      <c r="L26" s="181">
        <v>654</v>
      </c>
      <c r="M26" s="204"/>
      <c r="N26" s="181">
        <v>665</v>
      </c>
      <c r="O26" s="205"/>
      <c r="P26" s="181">
        <v>676</v>
      </c>
      <c r="Q26" s="206"/>
      <c r="R26" s="193"/>
      <c r="S26" s="193"/>
      <c r="T26" s="132"/>
      <c r="U26" s="132"/>
    </row>
    <row r="27" spans="1:21" s="133" customFormat="1" ht="12.75">
      <c r="A27" s="207" t="s">
        <v>465</v>
      </c>
      <c r="B27" s="208"/>
      <c r="C27" s="208"/>
      <c r="D27" s="176">
        <v>611</v>
      </c>
      <c r="E27" s="209"/>
      <c r="F27" s="176">
        <v>622</v>
      </c>
      <c r="G27" s="210"/>
      <c r="H27" s="176">
        <v>633</v>
      </c>
      <c r="I27" s="202" t="e">
        <f>I17+I20</f>
        <v>#REF!</v>
      </c>
      <c r="J27" s="178">
        <v>644</v>
      </c>
      <c r="K27" s="203"/>
      <c r="L27" s="181">
        <v>655</v>
      </c>
      <c r="M27" s="204" t="e">
        <f>M17+M20</f>
        <v>#REF!</v>
      </c>
      <c r="N27" s="181">
        <v>666</v>
      </c>
      <c r="O27" s="205"/>
      <c r="P27" s="181">
        <v>677</v>
      </c>
      <c r="Q27" s="211" t="e">
        <f>Q17+Q20</f>
        <v>#REF!</v>
      </c>
      <c r="R27" s="193"/>
      <c r="S27" s="193"/>
      <c r="T27" s="132"/>
      <c r="U27" s="132"/>
    </row>
    <row r="28" spans="1:17" s="133" customFormat="1" ht="12.75">
      <c r="A28" s="124"/>
      <c r="B28" s="124"/>
      <c r="C28" s="124"/>
      <c r="D28" s="124"/>
      <c r="E28" s="124"/>
      <c r="F28" s="124"/>
      <c r="G28" s="124"/>
      <c r="H28" s="124"/>
      <c r="I28" s="212"/>
      <c r="J28" s="123"/>
      <c r="K28" s="123"/>
      <c r="L28" s="123"/>
      <c r="M28" s="212"/>
      <c r="N28" s="123"/>
      <c r="O28" s="123"/>
      <c r="P28" s="213"/>
      <c r="Q28" s="123"/>
    </row>
    <row r="29" spans="1:17" s="133" customFormat="1" ht="12.75">
      <c r="A29" s="214" t="s">
        <v>466</v>
      </c>
      <c r="B29" s="214"/>
      <c r="C29" s="214"/>
      <c r="D29" s="214"/>
      <c r="E29" s="214"/>
      <c r="F29" s="124"/>
      <c r="G29" s="124"/>
      <c r="H29" s="124"/>
      <c r="I29" s="124"/>
      <c r="J29" s="215" t="s">
        <v>222</v>
      </c>
      <c r="K29" s="124"/>
      <c r="L29" s="124"/>
      <c r="M29" s="320" t="s">
        <v>467</v>
      </c>
      <c r="N29" s="320"/>
      <c r="O29" s="320"/>
      <c r="P29" s="320"/>
      <c r="Q29" s="320"/>
    </row>
    <row r="30" spans="1:17" s="133" customFormat="1" ht="12.75">
      <c r="A30" s="214" t="s">
        <v>504</v>
      </c>
      <c r="B30" s="214"/>
      <c r="C30" s="214"/>
      <c r="D30" s="214" t="s">
        <v>468</v>
      </c>
      <c r="E30" s="124"/>
      <c r="F30" s="124"/>
      <c r="G30" s="124"/>
      <c r="H30" s="124"/>
      <c r="I30" s="124"/>
      <c r="J30" s="124"/>
      <c r="K30" s="214"/>
      <c r="L30" s="124"/>
      <c r="M30" s="320" t="s">
        <v>440</v>
      </c>
      <c r="N30" s="320"/>
      <c r="O30" s="320"/>
      <c r="P30" s="320"/>
      <c r="Q30" s="320"/>
    </row>
    <row r="31" spans="1:17" s="133" customFormat="1" ht="12.75">
      <c r="A31" s="123"/>
      <c r="B31" s="123"/>
      <c r="C31" s="123"/>
      <c r="D31" s="123"/>
      <c r="E31" s="126"/>
      <c r="F31" s="123"/>
      <c r="G31" s="127"/>
      <c r="H31" s="123"/>
      <c r="I31" s="123"/>
      <c r="J31" s="123"/>
      <c r="K31" s="127"/>
      <c r="L31" s="123"/>
      <c r="M31" s="128"/>
      <c r="N31" s="123"/>
      <c r="O31" s="216"/>
      <c r="P31" s="123"/>
      <c r="Q31" s="123"/>
    </row>
    <row r="32" spans="1:17" s="133" customFormat="1" ht="12.75">
      <c r="A32" s="123"/>
      <c r="B32" s="123"/>
      <c r="C32" s="124" t="s">
        <v>469</v>
      </c>
      <c r="D32" s="123"/>
      <c r="E32" s="123"/>
      <c r="F32" s="126"/>
      <c r="G32" s="123"/>
      <c r="H32" s="123"/>
      <c r="I32" s="217"/>
      <c r="J32" s="217"/>
      <c r="K32" s="127"/>
      <c r="L32" s="123"/>
      <c r="M32" s="128"/>
      <c r="N32" s="123"/>
      <c r="O32" s="124"/>
      <c r="P32" s="123"/>
      <c r="Q32" s="123"/>
    </row>
    <row r="33" spans="1:17" s="133" customFormat="1" ht="12.75">
      <c r="A33" s="123"/>
      <c r="B33" s="123"/>
      <c r="C33" s="124" t="s">
        <v>470</v>
      </c>
      <c r="D33" s="124"/>
      <c r="E33" s="124"/>
      <c r="F33" s="124"/>
      <c r="G33" s="124"/>
      <c r="H33" s="123"/>
      <c r="I33" s="123"/>
      <c r="J33" s="123"/>
      <c r="K33" s="127"/>
      <c r="L33" s="123"/>
      <c r="M33" s="128"/>
      <c r="N33" s="123"/>
      <c r="O33" s="216"/>
      <c r="P33" s="123"/>
      <c r="Q33" s="123"/>
    </row>
    <row r="34" spans="1:17" s="133" customFormat="1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3"/>
    </row>
    <row r="35" spans="1:17" s="133" customFormat="1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3"/>
    </row>
    <row r="36" spans="1:17" s="133" customFormat="1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3"/>
    </row>
    <row r="37" spans="1:17" s="133" customFormat="1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3"/>
    </row>
    <row r="38" spans="1:17" s="133" customFormat="1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3"/>
    </row>
    <row r="39" spans="1:17" s="133" customFormat="1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3"/>
    </row>
    <row r="40" spans="1:17" s="133" customFormat="1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3"/>
    </row>
    <row r="41" spans="1:17" s="133" customFormat="1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3"/>
    </row>
    <row r="42" spans="1:17" s="133" customFormat="1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3"/>
    </row>
    <row r="43" spans="1:17" s="133" customFormat="1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3"/>
    </row>
    <row r="44" spans="1:17" s="133" customFormat="1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3"/>
    </row>
    <row r="45" spans="1:17" s="133" customFormat="1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3"/>
    </row>
    <row r="46" spans="1:17" s="133" customFormat="1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3"/>
    </row>
    <row r="47" spans="1:17" s="133" customFormat="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3"/>
    </row>
    <row r="48" spans="1:17" s="133" customFormat="1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3"/>
    </row>
    <row r="49" spans="1:17" s="133" customFormat="1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3"/>
    </row>
    <row r="50" spans="1:17" s="133" customFormat="1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3"/>
    </row>
    <row r="51" spans="1:17" s="133" customFormat="1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3"/>
    </row>
    <row r="52" spans="1:17" s="133" customFormat="1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3"/>
    </row>
    <row r="53" spans="1:17" s="133" customFormat="1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3"/>
    </row>
    <row r="54" spans="1:17" s="133" customFormat="1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3"/>
    </row>
    <row r="55" spans="1:17" s="133" customFormat="1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3"/>
    </row>
    <row r="56" spans="1:17" s="133" customFormat="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3"/>
    </row>
    <row r="57" spans="1:17" s="133" customFormat="1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3"/>
    </row>
    <row r="58" spans="1:17" s="133" customFormat="1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3"/>
    </row>
    <row r="59" spans="1:17" s="133" customFormat="1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3"/>
    </row>
    <row r="60" spans="1:17" s="133" customFormat="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3"/>
    </row>
    <row r="61" spans="1:17" s="133" customFormat="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3"/>
    </row>
    <row r="62" spans="1:17" s="133" customFormat="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3"/>
    </row>
    <row r="63" spans="1:17" s="133" customFormat="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3"/>
    </row>
    <row r="64" spans="1:17" s="133" customFormat="1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3"/>
    </row>
    <row r="65" spans="1:17" s="133" customFormat="1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3"/>
    </row>
    <row r="66" spans="1:17" s="133" customFormat="1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3"/>
    </row>
    <row r="67" spans="1:17" s="133" customFormat="1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3"/>
    </row>
    <row r="68" spans="1:17" s="133" customFormat="1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3"/>
    </row>
    <row r="69" spans="1:17" s="133" customFormat="1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3"/>
    </row>
    <row r="70" spans="1:17" s="133" customFormat="1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3"/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3"/>
    </row>
    <row r="72" spans="1:17" s="133" customFormat="1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3"/>
    </row>
    <row r="73" spans="1:17" s="133" customFormat="1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3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3"/>
    </row>
    <row r="75" spans="1:17" s="133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3"/>
    </row>
  </sheetData>
  <sheetProtection/>
  <mergeCells count="21">
    <mergeCell ref="M30:Q30"/>
    <mergeCell ref="O10:O13"/>
    <mergeCell ref="P10:P14"/>
    <mergeCell ref="Q10:Q13"/>
    <mergeCell ref="M29:Q29"/>
    <mergeCell ref="N10:N14"/>
    <mergeCell ref="F10:F14"/>
    <mergeCell ref="A10:C10"/>
    <mergeCell ref="D10:D14"/>
    <mergeCell ref="A11:A13"/>
    <mergeCell ref="B11:B13"/>
    <mergeCell ref="A14:C14"/>
    <mergeCell ref="C11:C13"/>
    <mergeCell ref="E10:E13"/>
    <mergeCell ref="J10:J14"/>
    <mergeCell ref="M10:M13"/>
    <mergeCell ref="G10:G13"/>
    <mergeCell ref="H10:H14"/>
    <mergeCell ref="L10:L14"/>
    <mergeCell ref="I10:I13"/>
    <mergeCell ref="K10:K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2019-06-10T07:39:06Z</cp:lastPrinted>
  <dcterms:created xsi:type="dcterms:W3CDTF">2008-07-04T06:50:58Z</dcterms:created>
  <dcterms:modified xsi:type="dcterms:W3CDTF">2019-07-25T10:04:41Z</dcterms:modified>
  <cp:category/>
  <cp:version/>
  <cp:contentType/>
  <cp:contentStatus/>
</cp:coreProperties>
</file>